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Documents\PLANEACIÓN\PAAC\PAAC 2023\"/>
    </mc:Choice>
  </mc:AlternateContent>
  <xr:revisionPtr revIDLastSave="0" documentId="13_ncr:1_{96EB6D2C-4C00-4B6F-84BF-9C6615EFED78}" xr6:coauthVersionLast="47" xr6:coauthVersionMax="47" xr10:uidLastSave="{00000000-0000-0000-0000-000000000000}"/>
  <bookViews>
    <workbookView xWindow="-120" yWindow="-120" windowWidth="20730" windowHeight="11160" xr2:uid="{7563908E-6B73-4348-8440-3CDF3990AB31}"/>
  </bookViews>
  <sheets>
    <sheet name="PAAC 2023" sheetId="1" r:id="rId1"/>
  </sheets>
  <definedNames>
    <definedName name="_xlnm._FilterDatabase" localSheetId="0" hidden="1">'PAAC 2023'!$A$7:$WDQ$72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70" i="1" l="1"/>
  <c r="AG70" i="1"/>
  <c r="AF70" i="1"/>
  <c r="AE70" i="1"/>
  <c r="AD70" i="1"/>
  <c r="AC70" i="1"/>
  <c r="AB70" i="1"/>
  <c r="AA70" i="1"/>
  <c r="A69" i="1"/>
  <c r="AE68" i="1"/>
  <c r="AC68" i="1"/>
  <c r="AJ66" i="1"/>
  <c r="AI66" i="1"/>
  <c r="AG66" i="1"/>
  <c r="AE66" i="1"/>
  <c r="AC66" i="1"/>
  <c r="AA66" i="1"/>
  <c r="Z66" i="1"/>
  <c r="AK66" i="1" s="1"/>
  <c r="AJ65" i="1"/>
  <c r="AG65" i="1"/>
  <c r="AE65" i="1"/>
  <c r="AC65" i="1"/>
  <c r="AA65" i="1"/>
  <c r="Z65" i="1"/>
  <c r="AK65" i="1" s="1"/>
  <c r="AC62" i="1"/>
  <c r="AG61" i="1"/>
  <c r="AE61" i="1"/>
  <c r="AC61" i="1"/>
  <c r="Z61" i="1"/>
  <c r="AJ60" i="1"/>
  <c r="AK60" i="1" s="1"/>
  <c r="AI60" i="1"/>
  <c r="AG60" i="1"/>
  <c r="AE60" i="1"/>
  <c r="AC60" i="1"/>
  <c r="AA60" i="1"/>
  <c r="Z60" i="1"/>
  <c r="AJ59" i="1"/>
  <c r="AK59" i="1" s="1"/>
  <c r="AI59" i="1"/>
  <c r="AG59" i="1"/>
  <c r="AE59" i="1"/>
  <c r="AC59" i="1"/>
  <c r="AA59" i="1"/>
  <c r="Z59" i="1"/>
  <c r="AJ58" i="1"/>
  <c r="AK58" i="1" s="1"/>
  <c r="AG58" i="1"/>
  <c r="AE58" i="1"/>
  <c r="AC58" i="1"/>
  <c r="AA58" i="1"/>
  <c r="Z58" i="1"/>
  <c r="AK57" i="1"/>
  <c r="AJ57" i="1"/>
  <c r="AG57" i="1"/>
  <c r="AE57" i="1"/>
  <c r="AC57" i="1"/>
  <c r="AA57" i="1"/>
  <c r="Z57" i="1"/>
  <c r="AK56" i="1"/>
  <c r="AJ56" i="1"/>
  <c r="AG56" i="1"/>
  <c r="AE56" i="1"/>
  <c r="AC56" i="1"/>
  <c r="AA56" i="1"/>
  <c r="Z56" i="1"/>
  <c r="AJ55" i="1"/>
  <c r="AK55" i="1" s="1"/>
  <c r="AI55" i="1"/>
  <c r="AG55" i="1"/>
  <c r="AE55" i="1"/>
  <c r="AC55" i="1"/>
  <c r="AA55" i="1"/>
  <c r="Z55" i="1"/>
  <c r="AJ53" i="1"/>
  <c r="AK53" i="1" s="1"/>
  <c r="AI53" i="1"/>
  <c r="AG53" i="1"/>
  <c r="AE53" i="1"/>
  <c r="AC53" i="1"/>
  <c r="AA53" i="1"/>
  <c r="Z53" i="1"/>
  <c r="AJ52" i="1"/>
  <c r="AK52" i="1" s="1"/>
  <c r="AI52" i="1"/>
  <c r="AG52" i="1"/>
  <c r="AE52" i="1"/>
  <c r="AC52" i="1"/>
  <c r="AA52" i="1"/>
  <c r="Z52" i="1"/>
  <c r="AJ51" i="1"/>
  <c r="AK51" i="1" s="1"/>
  <c r="AG51" i="1"/>
  <c r="AE51" i="1"/>
  <c r="AC51" i="1"/>
  <c r="AA51" i="1"/>
  <c r="Z51" i="1"/>
  <c r="AJ50" i="1"/>
  <c r="AK50" i="1" s="1"/>
  <c r="AI50" i="1"/>
  <c r="AG50" i="1"/>
  <c r="AE50" i="1"/>
  <c r="AC50" i="1"/>
  <c r="AA50" i="1"/>
  <c r="AK48" i="1"/>
  <c r="AJ48" i="1"/>
  <c r="AG48" i="1"/>
  <c r="AE48" i="1"/>
  <c r="AC48" i="1"/>
  <c r="AA48" i="1"/>
  <c r="Z48" i="1"/>
  <c r="AK47" i="1"/>
  <c r="AJ47" i="1"/>
  <c r="AG47" i="1"/>
  <c r="AI47" i="1" s="1"/>
  <c r="AE47" i="1"/>
  <c r="AC47" i="1"/>
  <c r="AA47" i="1"/>
  <c r="Z47" i="1"/>
  <c r="AK46" i="1"/>
  <c r="AJ46" i="1"/>
  <c r="AG46" i="1"/>
  <c r="AE46" i="1"/>
  <c r="AC46" i="1"/>
  <c r="AA46" i="1"/>
  <c r="Z46" i="1"/>
  <c r="AJ45" i="1"/>
  <c r="AK45" i="1" s="1"/>
  <c r="AI45" i="1"/>
  <c r="AG45" i="1"/>
  <c r="AE45" i="1"/>
  <c r="AC45" i="1"/>
  <c r="AA45" i="1"/>
  <c r="Z45" i="1"/>
  <c r="AJ44" i="1"/>
  <c r="AK44" i="1" s="1"/>
  <c r="AI44" i="1"/>
  <c r="AG44" i="1"/>
  <c r="AE44" i="1"/>
  <c r="AC44" i="1"/>
  <c r="AA44" i="1"/>
  <c r="Z44" i="1"/>
  <c r="AJ43" i="1"/>
  <c r="AK43" i="1" s="1"/>
  <c r="AG43" i="1"/>
  <c r="AE43" i="1"/>
  <c r="AC43" i="1"/>
  <c r="AA43" i="1"/>
  <c r="Z43" i="1"/>
  <c r="AJ42" i="1"/>
  <c r="AK42" i="1" s="1"/>
  <c r="AG42" i="1"/>
  <c r="AE42" i="1"/>
  <c r="AC42" i="1"/>
  <c r="AA42" i="1"/>
  <c r="Z42" i="1"/>
  <c r="AK41" i="1"/>
  <c r="AJ41" i="1"/>
  <c r="AG41" i="1"/>
  <c r="AE41" i="1"/>
  <c r="AC41" i="1"/>
  <c r="AA41" i="1"/>
  <c r="Z41" i="1"/>
  <c r="AK40" i="1"/>
  <c r="AJ40" i="1"/>
  <c r="AG40" i="1"/>
  <c r="AE40" i="1"/>
  <c r="AC40" i="1"/>
  <c r="AA40" i="1"/>
  <c r="Z40" i="1"/>
  <c r="AJ39" i="1"/>
  <c r="AK39" i="1" s="1"/>
  <c r="AG39" i="1"/>
  <c r="AE39" i="1"/>
  <c r="AC39" i="1"/>
  <c r="AA39" i="1"/>
  <c r="Z39" i="1"/>
  <c r="AJ36" i="1"/>
  <c r="AK36" i="1" s="1"/>
  <c r="AG36" i="1"/>
  <c r="AE36" i="1"/>
  <c r="AC36" i="1"/>
  <c r="AA36" i="1"/>
  <c r="Z36" i="1"/>
  <c r="AJ34" i="1"/>
  <c r="AG34" i="1"/>
  <c r="AI34" i="1" s="1"/>
  <c r="AE34" i="1"/>
  <c r="AC34" i="1"/>
  <c r="AA34" i="1"/>
  <c r="Z34" i="1"/>
  <c r="AK34" i="1" s="1"/>
  <c r="AJ33" i="1"/>
  <c r="AG33" i="1"/>
  <c r="AI33" i="1" s="1"/>
  <c r="AE33" i="1"/>
  <c r="AC33" i="1"/>
  <c r="AA33" i="1"/>
  <c r="Z33" i="1"/>
  <c r="AK33" i="1" s="1"/>
  <c r="AJ32" i="1"/>
  <c r="AG32" i="1"/>
  <c r="AI32" i="1" s="1"/>
  <c r="AE32" i="1"/>
  <c r="AC32" i="1"/>
  <c r="AA32" i="1"/>
  <c r="Z32" i="1"/>
  <c r="AK32" i="1" s="1"/>
  <c r="AJ30" i="1"/>
  <c r="AG30" i="1"/>
  <c r="AI30" i="1" s="1"/>
  <c r="AE30" i="1"/>
  <c r="AC30" i="1"/>
  <c r="AA30" i="1"/>
  <c r="Z30" i="1"/>
  <c r="AK30" i="1" s="1"/>
  <c r="AJ29" i="1"/>
  <c r="AG29" i="1"/>
  <c r="AI29" i="1" s="1"/>
  <c r="AE29" i="1"/>
  <c r="AC29" i="1"/>
  <c r="AA29" i="1"/>
  <c r="Z29" i="1"/>
  <c r="AK29" i="1" s="1"/>
  <c r="AK27" i="1"/>
  <c r="AJ27" i="1"/>
  <c r="AG27" i="1"/>
  <c r="AE27" i="1"/>
  <c r="AC27" i="1"/>
  <c r="AA27" i="1"/>
  <c r="Z27" i="1"/>
  <c r="AK26" i="1"/>
  <c r="AJ26" i="1"/>
  <c r="AG26" i="1"/>
  <c r="AE26" i="1"/>
  <c r="AC26" i="1"/>
  <c r="AA26" i="1"/>
  <c r="Z26" i="1"/>
  <c r="AJ25" i="1"/>
  <c r="AK25" i="1" s="1"/>
  <c r="AG25" i="1"/>
  <c r="AE25" i="1"/>
  <c r="AC25" i="1"/>
  <c r="AA25" i="1"/>
  <c r="Z25" i="1"/>
  <c r="AJ22" i="1"/>
  <c r="AK22" i="1" s="1"/>
  <c r="AG22" i="1"/>
  <c r="AE22" i="1"/>
  <c r="AC22" i="1"/>
  <c r="AA22" i="1"/>
  <c r="Z22" i="1"/>
  <c r="AJ20" i="1"/>
  <c r="AG20" i="1"/>
  <c r="AI20" i="1" s="1"/>
  <c r="AE20" i="1"/>
  <c r="AC20" i="1"/>
  <c r="AA20" i="1"/>
  <c r="Z20" i="1"/>
  <c r="AK20" i="1" s="1"/>
  <c r="AJ19" i="1"/>
  <c r="AG19" i="1"/>
  <c r="AI19" i="1" s="1"/>
  <c r="AE19" i="1"/>
  <c r="AC19" i="1"/>
  <c r="AA19" i="1"/>
  <c r="Z19" i="1"/>
  <c r="AK19" i="1" s="1"/>
  <c r="AJ18" i="1"/>
  <c r="AG18" i="1"/>
  <c r="AI18" i="1" s="1"/>
  <c r="AE18" i="1"/>
  <c r="AC18" i="1"/>
  <c r="AA18" i="1"/>
  <c r="Z18" i="1"/>
  <c r="AK18" i="1" s="1"/>
  <c r="AJ17" i="1"/>
  <c r="AG17" i="1"/>
  <c r="AI17" i="1" s="1"/>
  <c r="AE17" i="1"/>
  <c r="AC17" i="1"/>
  <c r="AA17" i="1"/>
  <c r="Z17" i="1"/>
  <c r="AK17" i="1" s="1"/>
  <c r="AJ16" i="1"/>
  <c r="AG16" i="1"/>
  <c r="AI16" i="1" s="1"/>
  <c r="AE16" i="1"/>
  <c r="AC16" i="1"/>
  <c r="AA16" i="1"/>
  <c r="Z16" i="1"/>
  <c r="AK16" i="1" s="1"/>
  <c r="AJ15" i="1"/>
  <c r="AG15" i="1"/>
  <c r="AI15" i="1" s="1"/>
  <c r="AE15" i="1"/>
  <c r="AC15" i="1"/>
  <c r="AA15" i="1"/>
  <c r="Z15" i="1"/>
  <c r="AK15" i="1" s="1"/>
  <c r="AK14" i="1"/>
  <c r="AJ14" i="1"/>
  <c r="AG14" i="1"/>
  <c r="AE14" i="1"/>
  <c r="AC14" i="1"/>
  <c r="AA14" i="1"/>
  <c r="Z14" i="1"/>
  <c r="AJ13" i="1"/>
  <c r="AK13" i="1" s="1"/>
  <c r="AG13" i="1"/>
  <c r="AE13" i="1"/>
  <c r="AC13" i="1"/>
  <c r="AA13" i="1"/>
  <c r="Z13" i="1"/>
  <c r="AJ12" i="1"/>
  <c r="AK12" i="1" s="1"/>
  <c r="AG12" i="1"/>
  <c r="AE12" i="1"/>
  <c r="AC12" i="1"/>
  <c r="AA12" i="1"/>
  <c r="AK11" i="1"/>
  <c r="AJ11" i="1"/>
  <c r="AG11" i="1"/>
  <c r="AI11" i="1" s="1"/>
  <c r="AE11" i="1"/>
  <c r="AC11" i="1"/>
  <c r="AA11" i="1"/>
  <c r="Z11" i="1"/>
  <c r="AK10" i="1"/>
  <c r="AJ10" i="1"/>
  <c r="AG10" i="1"/>
  <c r="AE10" i="1"/>
  <c r="AC10" i="1"/>
  <c r="AA10" i="1"/>
  <c r="Z10" i="1"/>
  <c r="AJ9" i="1"/>
  <c r="AK9" i="1" s="1"/>
  <c r="AG9" i="1"/>
  <c r="AE9" i="1"/>
  <c r="AC9" i="1"/>
  <c r="AA9" i="1"/>
  <c r="AA69" i="1" s="1"/>
  <c r="Z9" i="1"/>
  <c r="Z69" i="1" s="1"/>
  <c r="AH72" i="1" l="1"/>
  <c r="AK70" i="1"/>
  <c r="AF72" i="1"/>
  <c r="AD72" i="1"/>
  <c r="AB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Maida Pajaro</author>
  </authors>
  <commentList>
    <comment ref="R11" authorId="0" shapeId="0" xr:uid="{925ACA92-9EDC-4AE6-81B1-3A57EFC6E64B}">
      <text>
        <r>
          <rPr>
            <b/>
            <sz val="9"/>
            <color indexed="81"/>
            <rFont val="Tahoma"/>
            <family val="2"/>
          </rPr>
          <t xml:space="preserve">Gina Sánchez:
Se realizará reunión para verificación de mapa de riesgos vigencia 2023
</t>
        </r>
        <r>
          <rPr>
            <sz val="9"/>
            <color indexed="81"/>
            <rFont val="Tahoma"/>
            <family val="2"/>
          </rPr>
          <t xml:space="preserve">
</t>
        </r>
      </text>
    </comment>
    <comment ref="D32" authorId="0" shapeId="0" xr:uid="{91A45A55-18A9-407D-A8ED-1E6A10FE2344}">
      <text>
        <r>
          <rPr>
            <b/>
            <sz val="9"/>
            <color indexed="81"/>
            <rFont val="Tahoma"/>
            <family val="2"/>
          </rPr>
          <t>Maida Pajaro:</t>
        </r>
        <r>
          <rPr>
            <sz val="9"/>
            <color indexed="81"/>
            <rFont val="Tahoma"/>
            <family val="2"/>
          </rPr>
          <t xml:space="preserve">
ojo son los consejos territoriales de seguridad vial.
</t>
        </r>
      </text>
    </comment>
    <comment ref="S45" authorId="0" shapeId="0" xr:uid="{E19513CE-68AA-42BA-9AEF-564ABEB19051}">
      <text>
        <r>
          <rPr>
            <b/>
            <sz val="9"/>
            <color indexed="81"/>
            <rFont val="Tahoma"/>
            <family val="2"/>
          </rPr>
          <t xml:space="preserve">Parametrización de la página web, MINTIC </t>
        </r>
        <r>
          <rPr>
            <sz val="9"/>
            <color indexed="81"/>
            <rFont val="Tahoma"/>
            <family val="2"/>
          </rPr>
          <t xml:space="preserve">
</t>
        </r>
      </text>
    </comment>
  </commentList>
</comments>
</file>

<file path=xl/sharedStrings.xml><?xml version="1.0" encoding="utf-8"?>
<sst xmlns="http://schemas.openxmlformats.org/spreadsheetml/2006/main" count="529" uniqueCount="232">
  <si>
    <t>PROCESO PLANEACIÓN 
FORMATO FORMULACIÓN Y SEGUIMIENTO DEL PLAN DE ACCIÓN INSTITUCIONAL INTEGRADO</t>
  </si>
  <si>
    <t>Código: OAP-F09</t>
  </si>
  <si>
    <t>Versión: 1</t>
  </si>
  <si>
    <t>Fecha de actualización: 24 de enero de 2022</t>
  </si>
  <si>
    <t>Página: 10 de 13</t>
  </si>
  <si>
    <t>PLAN ANTICORRUPCIÓN Y ATENCIÓN AL CIUDADANO</t>
  </si>
  <si>
    <t xml:space="preserve"> Componente 1: Gestión del Riesgo de Corrupción - Mapa de Riesgos de Corrupción</t>
  </si>
  <si>
    <t>Subcomponente</t>
  </si>
  <si>
    <t xml:space="preserve">No. </t>
  </si>
  <si>
    <t>Actividad</t>
  </si>
  <si>
    <t>Meta</t>
  </si>
  <si>
    <t>Producto</t>
  </si>
  <si>
    <t>Responsable</t>
  </si>
  <si>
    <t>Fecha Programada</t>
  </si>
  <si>
    <t>Oct</t>
  </si>
  <si>
    <t>Nov</t>
  </si>
  <si>
    <t>Dic</t>
  </si>
  <si>
    <t>CUMPLIMIENTO I CUATRIMESTRE</t>
  </si>
  <si>
    <t>CUMPLIMIENTO II CUATRIMESTRE</t>
  </si>
  <si>
    <t>CUMPLIMIENTO III CUATRIMESTRE</t>
  </si>
  <si>
    <t>OBSERVACIONES - CUMPLIMIENTO I CUATRIMESTRE</t>
  </si>
  <si>
    <t>OBSERVACIONES - CUMPLIMIENTO II CUATRIMESTRE</t>
  </si>
  <si>
    <t>OBSERVACIONES - CUMPLIMIENTO III CUATRIMESTRE</t>
  </si>
  <si>
    <t>TOTAL PROGRAMADO</t>
  </si>
  <si>
    <t>TOTALPROGRAMADO 30 DE MARZO</t>
  </si>
  <si>
    <t>TOTAL EJECUTADO 30 DE MARZO</t>
  </si>
  <si>
    <t>TOTAL PROGRAMADO 30 DE JUNIO</t>
  </si>
  <si>
    <t>TOTAL EJECUTADO 30 DE JUNIO</t>
  </si>
  <si>
    <t>TOTAL PROGRAMADO 30 DE SEPTIEMBRE</t>
  </si>
  <si>
    <t>TOTAL EJECUTADO 30 DE SEPTIEMBRE</t>
  </si>
  <si>
    <t>TOTAL PROGRAMADO IV TRIMESTRE</t>
  </si>
  <si>
    <t>TOTAL EJEUCUTADO IV TRIMESTRE</t>
  </si>
  <si>
    <t>% CUMPLIMIENTO</t>
  </si>
  <si>
    <t>TOTAL EJECUTADO 30 DICIEMBRE</t>
  </si>
  <si>
    <t>AVANCE 30 diciembre</t>
  </si>
  <si>
    <t>Mes 1</t>
  </si>
  <si>
    <t xml:space="preserve">Mes 2 </t>
  </si>
  <si>
    <t>Mes 3</t>
  </si>
  <si>
    <t>Mes 4</t>
  </si>
  <si>
    <t>Mes 5</t>
  </si>
  <si>
    <t>Mes 6</t>
  </si>
  <si>
    <t>Mes 7</t>
  </si>
  <si>
    <t>Mes 8</t>
  </si>
  <si>
    <t>Mes 9</t>
  </si>
  <si>
    <t>Mes 10</t>
  </si>
  <si>
    <t>Mes 11</t>
  </si>
  <si>
    <t>Mes 12</t>
  </si>
  <si>
    <t>1. Política de Administración de Riesgos</t>
  </si>
  <si>
    <t>Divulgar de la política de administración del riesgo a todos los funcionarios y servidores de la entidad mediante la realización de infografías.</t>
  </si>
  <si>
    <t>Política de administración de riesgos del Instituto de Tránsito del Atlántico divulgada.</t>
  </si>
  <si>
    <t>Oficina Asesora de Planeacion</t>
  </si>
  <si>
    <t>x</t>
  </si>
  <si>
    <t>N/A</t>
  </si>
  <si>
    <t>N/a</t>
  </si>
  <si>
    <t>2. Construcción del Mapa de Riesgos de Corrupción</t>
  </si>
  <si>
    <t>2.1</t>
  </si>
  <si>
    <t>Realizar acompañamiento a los diferentes procesos institucionales con el fin de realizar análisis del entorno para la identificación y evaluación de los riesgos para la vigencia 2023.</t>
  </si>
  <si>
    <t>Acta de reunión con líderes de procesos
Formato mapa de procesos riesgos de corrupción.</t>
  </si>
  <si>
    <t>SI</t>
  </si>
  <si>
    <t>2.2</t>
  </si>
  <si>
    <t>Realizar acompañamiento a los equipos operativos que lo requieran sobre la gestión de riesgos de corrupción, acorde a los lineamientos metodológicos</t>
  </si>
  <si>
    <t>Reuniones de acompañamiento sobre gestión de los riesgos</t>
  </si>
  <si>
    <t xml:space="preserve">Cronograma de reuniones
Actas de reunión con los equipos
</t>
  </si>
  <si>
    <t xml:space="preserve">Oficina Asesora de Planeacion
</t>
  </si>
  <si>
    <t>2.3</t>
  </si>
  <si>
    <t>Ajustar los mapas de riesgos de corrupción de acuerdo a los cambios del entorno a los que haya lugar de los procesos institucionales.</t>
  </si>
  <si>
    <t>Mapa de riesgos del proceso</t>
  </si>
  <si>
    <t>Líderes de procesos y equipos</t>
  </si>
  <si>
    <t>2.4</t>
  </si>
  <si>
    <t>Consolidar el mapa de riesgos de corrupción del Instituto de Tránsito del Atlántico</t>
  </si>
  <si>
    <t>Mapa de riesgos de corrupción institucional consolidado</t>
  </si>
  <si>
    <t>3. Consulta y divulgación</t>
  </si>
  <si>
    <t>3.1</t>
  </si>
  <si>
    <t>Publicar el mapa de riesgos institucional en la página web para ser conocido por parte de los ciudadanos y demás partes interesadas.</t>
  </si>
  <si>
    <t>Publicación en la Pagina Web de la Entidad del Mapa de Gerencia Integral del Riesgo -GIR-</t>
  </si>
  <si>
    <t>3.2</t>
  </si>
  <si>
    <t xml:space="preserve">Realizar actividades de sensibilización asociada a la gestión del riesgo y administración de controles </t>
  </si>
  <si>
    <t>Actividades de sensibilización asociada a la gestión del riesgo y administración de controles realizadas</t>
  </si>
  <si>
    <t>4. Monitoreo y revisión</t>
  </si>
  <si>
    <t>4.1</t>
  </si>
  <si>
    <t>Realizar el monitoreo a los controles para mitigar o evitar los riesgos de corrupción.</t>
  </si>
  <si>
    <t>Informes de monitoreo a las acciones y controles establecidos para mitigación de riesgos de corrupción elaborados e identificar factores de riesgo en los informe de pqrsd y situaciones de conflictos de interés</t>
  </si>
  <si>
    <t>Lideres de proceso y Oficina Planeacion</t>
  </si>
  <si>
    <t>4.2</t>
  </si>
  <si>
    <t xml:space="preserve"> Verificar el adecuado diseño y ejecución de los controles que mitigan los riesgos de fraude y corrupción, por parte de los cargos que lideran de manera transversal temas estratégicos de gestión (tales como jefes de planeación, financieros, contratación, TI, servicio al ciudadano, líderes de otros sistemas de gestión, comités de riesgos).</t>
  </si>
  <si>
    <t xml:space="preserve"> Evaluar información proveniente de quejas y denuncias de los usuarios y servidores para la identificación de riesgos de fraude y corrupción.</t>
  </si>
  <si>
    <t xml:space="preserve">Informes de monitoreo a las acciones y controles establecidos para mitigación de riesgos de corrupción elaborados e identificar factores de riesgo en los informe de pqrsd y situaciones de conflictos de interés. </t>
  </si>
  <si>
    <t>4.4</t>
  </si>
  <si>
    <t xml:space="preserve"> Informar periódicamente a las instancias correspondientes sobre el desempeño de las actividades de gestión de riesgos, por parte de los líderes de los programas, proyectos, o procesos de la entidad en coordinación con sus equipos de trabajo.</t>
  </si>
  <si>
    <t>Informes enviados a líderes de procesos y alta dirección.</t>
  </si>
  <si>
    <t>5. SeguimientoAdministración del Riesgo</t>
  </si>
  <si>
    <t>5.1</t>
  </si>
  <si>
    <t>Efectuar el seguimiento al mapa de riesgos -AIR-</t>
  </si>
  <si>
    <t>Informes de seguimiento al mapa de riesgos -AIR-</t>
  </si>
  <si>
    <t>Oficina de Control Interno</t>
  </si>
  <si>
    <t>Componente 2 : Racionalización de Trámites</t>
  </si>
  <si>
    <t>1. Identificación de Tramites</t>
  </si>
  <si>
    <t>1.1</t>
  </si>
  <si>
    <t>Mantener actualizada la información de los trámites  y otros procedimientos administrativos (OPA) cargados en el SUIT</t>
  </si>
  <si>
    <t>100% de los trámites actualizados en el SUIT</t>
  </si>
  <si>
    <t>Oficina Asesora de Planeacion- Lider de Programa</t>
  </si>
  <si>
    <t>1.2</t>
  </si>
  <si>
    <t>Campañas para Fomentar la eficiencia administrativa, racionalizar sus trámites y agilizar su gestión como contribución de la innovación en los procesos de la entidad.</t>
  </si>
  <si>
    <t>Realizar dos campañas que fomenten la eficiencia administrativa y racionalización de trámites.</t>
  </si>
  <si>
    <t>1.3</t>
  </si>
  <si>
    <t>Registrar la información relacionda con la ejecución de los trámites y otros procedimientos administrativos de cara al usuario OPA, como apoyo al proceso de priorización e identificación de estrategias de racionalización</t>
  </si>
  <si>
    <t xml:space="preserve">Datos de operación incluidos en el SUIT </t>
  </si>
  <si>
    <t>1.4</t>
  </si>
  <si>
    <t>Realizar capacitaciones en temas relacionados con en el SUIT</t>
  </si>
  <si>
    <t>Capacitación en SUIT</t>
  </si>
  <si>
    <t>Jefe de oficina asesora de Planeación</t>
  </si>
  <si>
    <t>2.  Priorización de Trámites</t>
  </si>
  <si>
    <t>Identificar y priorizar los potenciales trámites a racionalizar de acuerdo al inventario de trámites inscritos en el SUIT</t>
  </si>
  <si>
    <t>1 trámites racionalizado</t>
  </si>
  <si>
    <t>Matriz de priorización publicada en el SUIT</t>
  </si>
  <si>
    <t xml:space="preserve">Profesional universitario TIC
Subdirección administrativa y financiera
Oficina Asesora de Planeacion
Lider de Programa
</t>
  </si>
  <si>
    <t>3. Racionalización de Tramites</t>
  </si>
  <si>
    <t>Racionalizar los trámites conforme a las diferentes estrategias de mejora.</t>
  </si>
  <si>
    <t>Estrategia de racionalización publicada en el SUIT</t>
  </si>
  <si>
    <t>Componente 3. Rendición de Cuentas</t>
  </si>
  <si>
    <t>1. Informar avances y resultados de la gestión con calidad y en lenguaje comprensible</t>
  </si>
  <si>
    <t xml:space="preserve">Publicar informe de avance de cumplimiento del plan de accion institucional </t>
  </si>
  <si>
    <t>informe publicado en la pagina web</t>
  </si>
  <si>
    <t xml:space="preserve">Publicar informe de seguimiento a la ejecucion de los proyectos de inversion enmarcados en el plan de desarrollo departamental </t>
  </si>
  <si>
    <t xml:space="preserve">Publicar reporte de la ejecución presupuestal </t>
  </si>
  <si>
    <t>Informe de ejecucion semestral acumulado publicado en la pagina web</t>
  </si>
  <si>
    <t>Subdireccion Administrativa y Financiera</t>
  </si>
  <si>
    <t>2. Desarrollar escenarios de diálogo de doble vía con la ciudadanía y sus organizaciones</t>
  </si>
  <si>
    <t>Realizar espacios virtuales y/o presenciales para la socialización de los proyectos del Instituto de Tránsito del Atlántico.</t>
  </si>
  <si>
    <t>Espacios virtuales y/o presenciales para la socialización de proyectos y planes</t>
  </si>
  <si>
    <t>Direccion General</t>
  </si>
  <si>
    <t>Preparar y desarrollar el informe de rendición de cuentas de la gestión realizada por la entidad</t>
  </si>
  <si>
    <t>Audiencia pública realizada.</t>
  </si>
  <si>
    <t>Realizar el seguimiento a las inquietudes y compromisos acordados en la audiencia pública llevada a cabo por la Gobernación.</t>
  </si>
  <si>
    <t>Informe de seguimiento elaborado y publicado.</t>
  </si>
  <si>
    <t>3. Responder a compromisos propuestos, evaluación y retroalimentación en los ejercicios de rendición de cuentas con acciones correctivas para mejora</t>
  </si>
  <si>
    <t>Identificar y generar opciones de mejora a la estrategia de rendición de cuentas mediante la realización y  seguimiento al ejercicio de autodiagnóstico de Rendición de Cuentas del DAFP</t>
  </si>
  <si>
    <t xml:space="preserve">Diligenciar el Autodiagnóstico de Rendición de Cuentas </t>
  </si>
  <si>
    <t>Oficina Asesora de Plaeacion</t>
  </si>
  <si>
    <t>Capacitar a los servidores del instituto en temas relacionados con: Plan Anticorrupción y Atención al Ciudadano, Transparencia y acceso a la información, servicio al ciudadano, código de Integridad, archivo-gestión documental y seguridad digital</t>
  </si>
  <si>
    <t>Realizar al menos una capacitacion en relacionada con: Plan Anticorrupción y
Atención al Ciudadano,
Transparencia y acceso a
la información, servicio al
ciudadano, código de
Integridad, archivo-gestión
documental y seguridad
digital</t>
  </si>
  <si>
    <t>Profesional Especializado de Talento Humano</t>
  </si>
  <si>
    <t>Preparar y publicar informe final del proceso de rendición de cuentas del  Instituto de Tránsito del Atlántico</t>
  </si>
  <si>
    <t xml:space="preserve">Informe de Gestión Rendición de Cuenta. </t>
  </si>
  <si>
    <t>Componente No. 4 Atención al Ciudadano</t>
  </si>
  <si>
    <t>1. Estructura Administrativa y Direccionamiento Estratégico</t>
  </si>
  <si>
    <t>Habilitar y señalizar ventanilla de atención preferencial y/o prioritaria.</t>
  </si>
  <si>
    <t>Ventanilla de atención preferencial</t>
  </si>
  <si>
    <t>Dirección General -Subdirección administrativa y Financiera</t>
  </si>
  <si>
    <t>Actualizar y publicar la caracterización de usuarios, ciudadanos y grupos interesados del Instituto de Tránsito del Atlántico.</t>
  </si>
  <si>
    <t>Documento de caracterización actualizado y publicado en medios virtuales</t>
  </si>
  <si>
    <t>Oficina Asesora de Planeacion - Subdireccoón administrativa y financiera</t>
  </si>
  <si>
    <t>Desarrollar actividades de promoción de la excelencia de servicios al ciudadano en compañía de los lideres del MIPG</t>
  </si>
  <si>
    <t>Una Jornada de Capacitación y sensibilización con los responsables de servicio al ciudadano.</t>
  </si>
  <si>
    <t>2.  Fortalecimiento de los canales de atención</t>
  </si>
  <si>
    <t>Difundir el portafolio de servicio prestado por el ITA</t>
  </si>
  <si>
    <t xml:space="preserve">Campaña Comercial de los servicios que presta el Instituto </t>
  </si>
  <si>
    <t>Procurar que servidores de todas las dependencias o sedes de la entidad se beneficien de las herramientas implementadas por la entidad para mejorar la comunicación con sus clientes internos y externos.</t>
  </si>
  <si>
    <t>Diseñar y socializar herramientas para la mejora de la comunicación con el ciudadano</t>
  </si>
  <si>
    <t>Subdireccion Administrativa y Financiera - Profesional Universitario de Sistemas</t>
  </si>
  <si>
    <t>Habilitar videos institucionales en la pantalla de la sala de espera, incluyendo recuadro con lenguaje inclusivo.</t>
  </si>
  <si>
    <t>Publicación de video institucional con lenguaje inclusivo</t>
  </si>
  <si>
    <t>Garntizar la accesibilidad de las personas sordas a los servicios de la entidad.</t>
  </si>
  <si>
    <t>Accesibilidad de las personas sordas a los servicios de la entidad</t>
  </si>
  <si>
    <t>3. Talento Humano</t>
  </si>
  <si>
    <t>Realizar capacitaciones a los funcionarios que atienden público, con el objetivo de fortalecer sus conocimientos en los trámites y servicios que ofrece el Instituto y en el protocolo de atención al ciudadano</t>
  </si>
  <si>
    <t>100% de los funcionarios de atención al público capacitados</t>
  </si>
  <si>
    <t>Porcentaje de funcionarios que atienden público capacitados</t>
  </si>
  <si>
    <t>Capacitar a los funcionarios que atendienden público en servicio al ciudadano y lenguaje claro</t>
  </si>
  <si>
    <t>4. Normativo y procedimental</t>
  </si>
  <si>
    <t>Implementar y adoptar en todas las dependencias de la entidad la política o estrategia de servicio al ciudadano.</t>
  </si>
  <si>
    <t>Política o estrategia de servicio al ciudadano</t>
  </si>
  <si>
    <t>Contar con mecanismos de seguimiento y evaluación para la política o estrategia de servicio al ciudadano.</t>
  </si>
  <si>
    <t>Identificar mecanismos de seguimiento y evaluación para politica o estrategia de Servicio al ciudadano</t>
  </si>
  <si>
    <t>Elaborar informes de PQRSD para identificar oportunidades de mejora en la prestación de los servicios.</t>
  </si>
  <si>
    <t>12 Informes de PQRSD</t>
  </si>
  <si>
    <t>Numero de Informes de PQRSD elaborados</t>
  </si>
  <si>
    <t>Quien haga las veces de oficina de atencion al ciudadano</t>
  </si>
  <si>
    <t>4.3</t>
  </si>
  <si>
    <t>Entregar en formatos adecuados y prácticos de usar, que permiten al ciudadano o usuario encontrar fácilmente la respuesta que la entidad da a las solicitudes de información hechas por los ciudadanos.</t>
  </si>
  <si>
    <t>Formato</t>
  </si>
  <si>
    <t>Diseño y entrega de formato que permitan al ciudadano o usuario encontrar fácilmente la respuesta que la entidad da a las solicitudes de información hechas por los ciudadanos.</t>
  </si>
  <si>
    <t>5. Relacionamiento con el ciudadano</t>
  </si>
  <si>
    <t>Contar con encuestas de percepción ciudadana frente a las comunicaciones institucionales, para evaluar la complejidad de los documentos utilizados para comunicarse con sus grupos de valor  en la entidad.</t>
  </si>
  <si>
    <t xml:space="preserve">Dos informes de percepcion </t>
  </si>
  <si>
    <t>Informe con resultados de la encuesta.</t>
  </si>
  <si>
    <t>5.2</t>
  </si>
  <si>
    <t>Socializar con los lideres de los procesos, el informe de percepción y estrategias de los resultados de la Medición en cuanto a la percepción y expectativa de nuestros usuarios para el establecimiento de planes de mejoramiento</t>
  </si>
  <si>
    <t>Socialización y Plan de Mejora</t>
  </si>
  <si>
    <t>Componente No.5: Transparencia y Acceso a la información
Líder: Líder de Gestión TIC</t>
  </si>
  <si>
    <t>1.  Lineamientos de Transparencia Activa.</t>
  </si>
  <si>
    <t xml:space="preserve">Realizar un ejercicio periódico de autodiagnóstico para revisar los avances y necesidades de actualización de la información publicada en la sección de Ley de Transparencia Acceso a la Información Pública. </t>
  </si>
  <si>
    <t>Autodiagnósticos elaborados.</t>
  </si>
  <si>
    <t>Oficina Asesora de Planeacion- Profesional universitario de Sistemas</t>
  </si>
  <si>
    <t>Adoptar en su totalidad el protocolo IPV6 en la entidad.</t>
  </si>
  <si>
    <t>Implementar en su totalidad el protocolo IPV6</t>
  </si>
  <si>
    <t>Profesional Universitario del area de Sistemas</t>
  </si>
  <si>
    <t>2. Lineamientos de Transparencia Pasiva</t>
  </si>
  <si>
    <t>Formular y ejecutar un plan de trabajo para mejorar los indicadores del Plan de Gestión de la Entidad.</t>
  </si>
  <si>
    <t>Plan de trabajo para mejorar los indicadores del Plan de Gestión del Cuatrienio.</t>
  </si>
  <si>
    <t xml:space="preserve">Oficina Asesora de Planeacion </t>
  </si>
  <si>
    <t>3. Elaboración de los Instrumentos de Gestión de la Información</t>
  </si>
  <si>
    <t>Fortalecer  el Programa de Gestión Documental PGD</t>
  </si>
  <si>
    <t>Normograma Actualizado, pocedimientos de la gestión documental: Planeación, Preservación a largo plazo y Valoración actualizados</t>
  </si>
  <si>
    <t xml:space="preserve">Técnico de Gestión documental </t>
  </si>
  <si>
    <t>Elaborar informes de las pruebas piloto realizadas para la implementación del Protocolo de Internet versión 6 (IPV6) en la entidad.</t>
  </si>
  <si>
    <t>Documentos elaborados en la Fases del protocolo de internet IPV6</t>
  </si>
  <si>
    <t>3.3</t>
  </si>
  <si>
    <t>Definir indicadores para medir la eficiencia y eficacia del sistema de gestión de seguridad y privacidad de la información (MSPI) de la entidad, aprobarlos mediante el comité de gestión y desempeño institucional, implementarlos y actualizarlos mediante un proceso de mejora continua.</t>
  </si>
  <si>
    <t>Indicadores elaborados en la Fases del MSPI</t>
  </si>
  <si>
    <t>3.4</t>
  </si>
  <si>
    <t>Cerciorarse de que los proveedores y contratistas de la entidad cumplan con las políticas de ciberseguridad internas.</t>
  </si>
  <si>
    <t>Seguimiento a politicas</t>
  </si>
  <si>
    <t>4. Criterio Diferencial de Accesibilidad</t>
  </si>
  <si>
    <t>Tener disponible la información en el sitio web  en audio.</t>
  </si>
  <si>
    <t>Disponibilidad de escuchar (audio) de textos de la pagina web</t>
  </si>
  <si>
    <t>5. Monitoreo del Acceso a la Información Pública</t>
  </si>
  <si>
    <t>Definir y documentar procedimientos de seguridad y privacidad de la información, aprobarlos mediante el comité de gestión y desempeño institucional, implementarlos y actualizarlos mediante un proceso de mejora continua.</t>
  </si>
  <si>
    <t>Documentos elaborados en la seguridad y privacidad de la informacion</t>
  </si>
  <si>
    <t>Componente No.6: Iniciativas Adicionales</t>
  </si>
  <si>
    <t>1. Iniciativas Adicionales</t>
  </si>
  <si>
    <t>Implementar el eje de probidad y ética de lo público en el Plan Institucional de Capacitaciones.</t>
  </si>
  <si>
    <t>Herramientas, lineamientos o políticas anticorrupción.</t>
  </si>
  <si>
    <t>Actividades de sensibilización y apropiación del Código de Integridad del Instituto de Tránsito del Atlántico.</t>
  </si>
  <si>
    <t xml:space="preserve">Actividades de sensibilización </t>
  </si>
  <si>
    <t>Promover la implementación y fortalecimiento de la Política “Transparencia y Acceso a la Información Pública y Lucha contra la Corrupción” definida en el Modelo Integrado de Planeación y Gestión y del Plan Anticorrupción</t>
  </si>
  <si>
    <t>Actividad de Promoción y fortalecimiento de la politica “Transparencia y Acceso a la Información Pública y Lucha contra la Corrupción”</t>
  </si>
  <si>
    <t>Oficina asesora de planeación</t>
  </si>
  <si>
    <t>campaña Capsulas de Conocimientos, que serán diseñadas por la oficina asesora de planeación en conjunto con los funcionarios con más experiencia de la entidad, con el fin de transmitir el conocimiento adquirido por años de experiencia en los cargos de cara al ciudadano a todos los colaboradores de la entidad.</t>
  </si>
  <si>
    <t>Campaña capsulas de conocimiento</t>
  </si>
  <si>
    <t>NO</t>
  </si>
  <si>
    <t>PARCIALMENTE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</si>
</sst>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charset val="134"/>
      <scheme val="minor"/>
    </font>
    <font>
      <sz val="11"/>
      <color theme="1"/>
      <name val="Calibri"/>
      <family val="2"/>
      <scheme val="minor"/>
    </font>
    <font>
      <sz val="11"/>
      <color rgb="FFFF0000"/>
      <name val="Calibri"/>
      <family val="2"/>
      <scheme val="minor"/>
    </font>
    <font>
      <u/>
      <sz val="11"/>
      <color theme="10"/>
      <name val="Calibri"/>
      <family val="2"/>
      <scheme val="minor"/>
    </font>
    <font>
      <sz val="11"/>
      <color theme="1"/>
      <name val="Arial"/>
      <family val="2"/>
    </font>
    <font>
      <sz val="10"/>
      <color theme="1"/>
      <name val="Arial"/>
      <family val="2"/>
    </font>
    <font>
      <sz val="10"/>
      <name val="Arial"/>
      <family val="2"/>
    </font>
    <font>
      <b/>
      <sz val="12"/>
      <color theme="0"/>
      <name val="Arial Narrow"/>
      <family val="2"/>
    </font>
    <font>
      <b/>
      <sz val="11"/>
      <color theme="0"/>
      <name val="Arial Narrow"/>
      <family val="2"/>
    </font>
    <font>
      <b/>
      <sz val="8"/>
      <color theme="0"/>
      <name val="Arial Narrow"/>
      <family val="2"/>
    </font>
    <font>
      <b/>
      <sz val="11"/>
      <color theme="1"/>
      <name val="Arial Narrow"/>
      <family val="2"/>
    </font>
    <font>
      <sz val="11"/>
      <name val="Arial Narrow"/>
      <family val="2"/>
    </font>
    <font>
      <sz val="11"/>
      <color theme="1"/>
      <name val="Arial Narrow"/>
      <family val="2"/>
    </font>
    <font>
      <sz val="11"/>
      <color rgb="FF000000"/>
      <name val="Arial Narrow"/>
      <family val="2"/>
    </font>
    <font>
      <u/>
      <sz val="11"/>
      <color theme="1"/>
      <name val="Calibri"/>
      <family val="2"/>
      <scheme val="minor"/>
    </font>
    <font>
      <b/>
      <sz val="11"/>
      <name val="Arial Narrow"/>
      <family val="2"/>
    </font>
    <font>
      <sz val="11"/>
      <name val="Calibri"/>
      <family val="2"/>
      <scheme val="minor"/>
    </font>
    <font>
      <b/>
      <sz val="9"/>
      <color indexed="81"/>
      <name val="Tahoma"/>
      <family val="2"/>
    </font>
    <font>
      <sz val="9"/>
      <color indexed="81"/>
      <name val="Tahoma"/>
      <family val="2"/>
    </font>
  </fonts>
  <fills count="1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00B0F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ECFF"/>
        <bgColor indexed="64"/>
      </patternFill>
    </fill>
    <fill>
      <patternFill patternType="solid">
        <fgColor theme="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00B050"/>
        <bgColor indexed="64"/>
      </patternFill>
    </fill>
    <fill>
      <patternFill patternType="solid">
        <fgColor theme="9" tint="-0.249977111117893"/>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5">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1" fillId="0" borderId="0"/>
    <xf numFmtId="0" fontId="1" fillId="0" borderId="0"/>
  </cellStyleXfs>
  <cellXfs count="91">
    <xf numFmtId="0" fontId="0" fillId="0" borderId="0" xfId="0"/>
    <xf numFmtId="0" fontId="4" fillId="0" borderId="1" xfId="0" applyFont="1" applyBorder="1" applyAlignment="1">
      <alignment horizont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2" borderId="4" xfId="3" applyFont="1" applyFill="1" applyBorder="1" applyAlignment="1">
      <alignment horizontal="left" vertical="center" wrapText="1"/>
    </xf>
    <xf numFmtId="0" fontId="6" fillId="2" borderId="5" xfId="3" applyFont="1" applyFill="1" applyBorder="1" applyAlignment="1">
      <alignment horizontal="left" vertical="center" wrapText="1"/>
    </xf>
    <xf numFmtId="0" fontId="5" fillId="0" borderId="1" xfId="0" applyFont="1" applyBorder="1" applyAlignment="1">
      <alignment vertical="center" wrapText="1"/>
    </xf>
    <xf numFmtId="0" fontId="1" fillId="0" borderId="0" xfId="4"/>
    <xf numFmtId="9" fontId="1" fillId="0" borderId="0" xfId="1" applyFont="1"/>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7" fillId="3" borderId="9" xfId="4" applyFont="1" applyFill="1" applyBorder="1" applyAlignment="1">
      <alignment horizontal="center" vertical="center" wrapText="1"/>
    </xf>
    <xf numFmtId="0" fontId="7" fillId="3" borderId="10" xfId="4" applyFont="1" applyFill="1" applyBorder="1" applyAlignment="1">
      <alignment horizontal="center" vertical="center" wrapText="1"/>
    </xf>
    <xf numFmtId="0" fontId="8" fillId="4" borderId="11" xfId="4" applyFont="1" applyFill="1" applyBorder="1" applyAlignment="1">
      <alignment vertical="center" wrapText="1"/>
    </xf>
    <xf numFmtId="0" fontId="8" fillId="4" borderId="11" xfId="4" applyFont="1" applyFill="1" applyBorder="1" applyAlignment="1">
      <alignment horizontal="center" vertical="center" wrapText="1"/>
    </xf>
    <xf numFmtId="0" fontId="8" fillId="4" borderId="11" xfId="4" applyFont="1" applyFill="1" applyBorder="1" applyAlignment="1">
      <alignment horizontal="center" vertical="center" wrapText="1"/>
    </xf>
    <xf numFmtId="0" fontId="9" fillId="4" borderId="11" xfId="4" applyFont="1" applyFill="1" applyBorder="1" applyAlignment="1">
      <alignment horizontal="center" vertical="center" wrapText="1"/>
    </xf>
    <xf numFmtId="9" fontId="9" fillId="4" borderId="12" xfId="1" applyFont="1" applyFill="1" applyBorder="1" applyAlignment="1">
      <alignment horizontal="center" vertical="center" wrapText="1"/>
    </xf>
    <xf numFmtId="0" fontId="8" fillId="5" borderId="11" xfId="4" applyFont="1" applyFill="1" applyBorder="1" applyAlignment="1">
      <alignment horizontal="center" vertical="center" wrapText="1"/>
    </xf>
    <xf numFmtId="9" fontId="9" fillId="4" borderId="13" xfId="1" applyFont="1" applyFill="1" applyBorder="1" applyAlignment="1">
      <alignment horizontal="center" vertical="center" wrapText="1"/>
    </xf>
    <xf numFmtId="0" fontId="10" fillId="2" borderId="11" xfId="4" applyFont="1" applyFill="1" applyBorder="1" applyAlignment="1">
      <alignment vertical="center" wrapText="1"/>
    </xf>
    <xf numFmtId="0" fontId="10" fillId="2" borderId="11" xfId="4" applyFont="1" applyFill="1" applyBorder="1" applyAlignment="1">
      <alignment horizontal="center" vertical="center" wrapText="1"/>
    </xf>
    <xf numFmtId="0" fontId="11" fillId="0" borderId="11" xfId="4" applyFont="1" applyBorder="1" applyAlignment="1">
      <alignment horizontal="justify" vertical="center" wrapText="1"/>
    </xf>
    <xf numFmtId="0" fontId="11" fillId="2" borderId="11" xfId="4" applyFont="1" applyFill="1" applyBorder="1" applyAlignment="1">
      <alignment horizontal="center" vertical="center" wrapText="1"/>
    </xf>
    <xf numFmtId="0" fontId="12" fillId="2" borderId="11" xfId="4" applyFont="1" applyFill="1" applyBorder="1" applyAlignment="1">
      <alignment horizontal="justify" vertical="center" wrapText="1"/>
    </xf>
    <xf numFmtId="14" fontId="11" fillId="6" borderId="11" xfId="4" applyNumberFormat="1" applyFont="1" applyFill="1" applyBorder="1" applyAlignment="1">
      <alignment horizontal="center" vertical="center" wrapText="1"/>
    </xf>
    <xf numFmtId="14" fontId="11" fillId="7" borderId="11" xfId="4" applyNumberFormat="1" applyFont="1" applyFill="1" applyBorder="1" applyAlignment="1">
      <alignment horizontal="center" vertical="center" wrapText="1"/>
    </xf>
    <xf numFmtId="14" fontId="11" fillId="8" borderId="11" xfId="4" applyNumberFormat="1" applyFont="1" applyFill="1" applyBorder="1" applyAlignment="1">
      <alignment horizontal="center" vertical="center" wrapText="1"/>
    </xf>
    <xf numFmtId="14" fontId="12" fillId="0" borderId="11" xfId="4" applyNumberFormat="1" applyFont="1" applyBorder="1" applyAlignment="1">
      <alignment horizontal="center" vertical="center" wrapText="1"/>
    </xf>
    <xf numFmtId="0" fontId="0" fillId="0" borderId="11" xfId="0" applyBorder="1"/>
    <xf numFmtId="0" fontId="0" fillId="9" borderId="11" xfId="0" applyFill="1" applyBorder="1"/>
    <xf numFmtId="0" fontId="0" fillId="10" borderId="11" xfId="0" applyFill="1" applyBorder="1"/>
    <xf numFmtId="0" fontId="1" fillId="10" borderId="11" xfId="0" applyFont="1" applyFill="1" applyBorder="1"/>
    <xf numFmtId="0" fontId="0" fillId="11" borderId="11" xfId="0" applyFill="1" applyBorder="1"/>
    <xf numFmtId="0" fontId="1" fillId="11" borderId="11" xfId="0" applyFont="1" applyFill="1" applyBorder="1"/>
    <xf numFmtId="0" fontId="0" fillId="12" borderId="11" xfId="0" applyFill="1" applyBorder="1"/>
    <xf numFmtId="0" fontId="1" fillId="12" borderId="11" xfId="0" applyFont="1" applyFill="1" applyBorder="1"/>
    <xf numFmtId="9" fontId="1" fillId="12" borderId="11" xfId="1" applyFont="1" applyFill="1" applyBorder="1"/>
    <xf numFmtId="0" fontId="10" fillId="2" borderId="11" xfId="4" applyFont="1" applyFill="1" applyBorder="1" applyAlignment="1">
      <alignment vertical="center" wrapText="1"/>
    </xf>
    <xf numFmtId="0" fontId="12" fillId="2" borderId="11" xfId="4" applyFont="1" applyFill="1" applyBorder="1" applyAlignment="1">
      <alignment vertical="center" wrapText="1"/>
    </xf>
    <xf numFmtId="0" fontId="11" fillId="2" borderId="11" xfId="4" applyFont="1" applyFill="1" applyBorder="1" applyAlignment="1">
      <alignment vertical="center" wrapText="1"/>
    </xf>
    <xf numFmtId="0" fontId="1" fillId="11" borderId="11" xfId="4" applyFill="1" applyBorder="1"/>
    <xf numFmtId="0" fontId="13" fillId="0" borderId="11" xfId="4" applyFont="1" applyBorder="1" applyAlignment="1">
      <alignment horizontal="justify" vertical="center" wrapText="1"/>
    </xf>
    <xf numFmtId="0" fontId="1" fillId="9" borderId="11" xfId="0" applyFont="1" applyFill="1" applyBorder="1"/>
    <xf numFmtId="0" fontId="12" fillId="0" borderId="11" xfId="4" applyFont="1" applyBorder="1" applyAlignment="1">
      <alignment horizontal="center" vertical="center" wrapText="1"/>
    </xf>
    <xf numFmtId="0" fontId="1" fillId="0" borderId="11" xfId="4" applyBorder="1" applyAlignment="1">
      <alignment horizontal="center" vertical="center" wrapText="1"/>
    </xf>
    <xf numFmtId="0" fontId="7" fillId="3" borderId="11" xfId="4" applyFont="1" applyFill="1" applyBorder="1" applyAlignment="1">
      <alignment horizontal="center" vertical="center" wrapText="1"/>
    </xf>
    <xf numFmtId="0" fontId="10" fillId="0" borderId="11" xfId="4" applyFont="1" applyBorder="1" applyAlignment="1">
      <alignment vertical="center" wrapText="1"/>
    </xf>
    <xf numFmtId="0" fontId="10" fillId="0" borderId="11" xfId="4" applyFont="1" applyBorder="1" applyAlignment="1">
      <alignment horizontal="center" vertical="center" wrapText="1"/>
    </xf>
    <xf numFmtId="0" fontId="12" fillId="0" borderId="11" xfId="4" applyFont="1" applyBorder="1" applyAlignment="1">
      <alignment horizontal="justify" vertical="center" wrapText="1"/>
    </xf>
    <xf numFmtId="9" fontId="11" fillId="0" borderId="11" xfId="4" applyNumberFormat="1" applyFont="1" applyBorder="1" applyAlignment="1">
      <alignment horizontal="center" vertical="center" wrapText="1"/>
    </xf>
    <xf numFmtId="0" fontId="11" fillId="6" borderId="11" xfId="4" applyFont="1" applyFill="1" applyBorder="1" applyAlignment="1">
      <alignment horizontal="center" vertical="center" wrapText="1"/>
    </xf>
    <xf numFmtId="0" fontId="11" fillId="7" borderId="11" xfId="4" applyFont="1" applyFill="1" applyBorder="1" applyAlignment="1">
      <alignment horizontal="center" vertical="center" wrapText="1"/>
    </xf>
    <xf numFmtId="0" fontId="11" fillId="8" borderId="11" xfId="4" applyFont="1" applyFill="1" applyBorder="1" applyAlignment="1">
      <alignment horizontal="center" vertical="center" wrapText="1"/>
    </xf>
    <xf numFmtId="0" fontId="11" fillId="0" borderId="11" xfId="4" applyFont="1" applyBorder="1" applyAlignment="1">
      <alignment horizontal="center" vertical="center" wrapText="1"/>
    </xf>
    <xf numFmtId="0" fontId="11" fillId="13" borderId="11" xfId="4" applyFont="1" applyFill="1" applyBorder="1" applyAlignment="1">
      <alignment horizontal="center" vertical="center" wrapText="1"/>
    </xf>
    <xf numFmtId="0" fontId="12" fillId="0" borderId="11" xfId="0" applyFont="1" applyBorder="1" applyAlignment="1">
      <alignment horizontal="justify" vertical="center" wrapText="1"/>
    </xf>
    <xf numFmtId="0" fontId="11" fillId="0" borderId="11" xfId="0" applyFont="1" applyBorder="1" applyAlignment="1">
      <alignment horizontal="center" vertical="center" wrapText="1"/>
    </xf>
    <xf numFmtId="0" fontId="12" fillId="0" borderId="11" xfId="0" applyFont="1" applyBorder="1" applyAlignment="1">
      <alignment horizontal="center" vertical="center" wrapText="1"/>
    </xf>
    <xf numFmtId="0" fontId="10" fillId="0" borderId="11" xfId="4" applyFont="1" applyBorder="1" applyAlignment="1">
      <alignment vertical="center" wrapText="1"/>
    </xf>
    <xf numFmtId="0" fontId="14" fillId="0" borderId="11" xfId="2" applyFont="1" applyFill="1" applyBorder="1" applyAlignment="1">
      <alignment horizontal="justify" vertical="center" wrapText="1"/>
    </xf>
    <xf numFmtId="14" fontId="11" fillId="0" borderId="11" xfId="4" applyNumberFormat="1" applyFont="1" applyBorder="1" applyAlignment="1">
      <alignment horizontal="center" vertical="center" wrapText="1"/>
    </xf>
    <xf numFmtId="0" fontId="15" fillId="0" borderId="11" xfId="4" applyFont="1" applyBorder="1" applyAlignment="1">
      <alignment vertical="center" wrapText="1"/>
    </xf>
    <xf numFmtId="0" fontId="15" fillId="0" borderId="11" xfId="4" applyFont="1" applyBorder="1" applyAlignment="1">
      <alignment horizontal="center" vertical="center" wrapText="1"/>
    </xf>
    <xf numFmtId="0" fontId="15" fillId="6" borderId="11" xfId="4" applyFont="1" applyFill="1" applyBorder="1" applyAlignment="1">
      <alignment horizontal="center" vertical="center" wrapText="1"/>
    </xf>
    <xf numFmtId="0" fontId="16" fillId="0" borderId="0" xfId="4" applyFont="1"/>
    <xf numFmtId="0" fontId="15" fillId="2" borderId="11" xfId="4" applyFont="1" applyFill="1" applyBorder="1" applyAlignment="1">
      <alignment vertical="center" wrapText="1"/>
    </xf>
    <xf numFmtId="0" fontId="11" fillId="0" borderId="11" xfId="4" applyFont="1" applyBorder="1" applyAlignment="1">
      <alignment horizontal="left" vertical="center" wrapText="1"/>
    </xf>
    <xf numFmtId="0" fontId="16" fillId="0" borderId="11" xfId="4" applyFont="1" applyBorder="1" applyAlignment="1">
      <alignment horizontal="center" vertical="center" wrapText="1"/>
    </xf>
    <xf numFmtId="0" fontId="11" fillId="2" borderId="11" xfId="4" applyFont="1" applyFill="1" applyBorder="1" applyAlignment="1">
      <alignment horizontal="justify" vertical="center" wrapText="1"/>
    </xf>
    <xf numFmtId="0" fontId="15" fillId="2" borderId="11" xfId="4" applyFont="1" applyFill="1" applyBorder="1" applyAlignment="1">
      <alignment vertical="center" wrapText="1"/>
    </xf>
    <xf numFmtId="0" fontId="16" fillId="11" borderId="11" xfId="4" applyFont="1" applyFill="1" applyBorder="1"/>
    <xf numFmtId="0" fontId="15" fillId="13" borderId="11" xfId="4" applyFont="1" applyFill="1" applyBorder="1" applyAlignment="1">
      <alignment vertical="center" wrapText="1"/>
    </xf>
    <xf numFmtId="0" fontId="15" fillId="13" borderId="11" xfId="4" applyFont="1" applyFill="1" applyBorder="1" applyAlignment="1">
      <alignment horizontal="center" vertical="center" wrapText="1"/>
    </xf>
    <xf numFmtId="0" fontId="11" fillId="13" borderId="11" xfId="4" applyFont="1" applyFill="1" applyBorder="1" applyAlignment="1">
      <alignment horizontal="justify" vertical="center" wrapText="1"/>
    </xf>
    <xf numFmtId="0" fontId="2" fillId="0" borderId="0" xfId="4" applyFont="1"/>
    <xf numFmtId="0" fontId="1" fillId="0" borderId="0" xfId="4" applyAlignment="1">
      <alignment horizontal="center" vertical="center" wrapText="1"/>
    </xf>
    <xf numFmtId="0" fontId="1" fillId="14" borderId="0" xfId="4" applyFill="1"/>
    <xf numFmtId="0" fontId="1" fillId="14" borderId="0" xfId="4" applyFill="1" applyAlignment="1">
      <alignment horizontal="center" vertical="center" wrapText="1"/>
    </xf>
    <xf numFmtId="0" fontId="1" fillId="15" borderId="0" xfId="4" applyFill="1"/>
    <xf numFmtId="9" fontId="1" fillId="14" borderId="0" xfId="1" applyFont="1" applyFill="1"/>
    <xf numFmtId="0" fontId="1" fillId="3" borderId="0" xfId="4" applyFill="1"/>
    <xf numFmtId="0" fontId="1" fillId="3" borderId="0" xfId="4" applyFill="1" applyAlignment="1">
      <alignment horizontal="center" vertical="center" wrapText="1"/>
    </xf>
    <xf numFmtId="9" fontId="1" fillId="3" borderId="0" xfId="1" applyFont="1" applyFill="1"/>
    <xf numFmtId="0" fontId="1" fillId="13" borderId="0" xfId="4" applyFill="1"/>
    <xf numFmtId="0" fontId="1" fillId="13" borderId="0" xfId="4" applyFill="1" applyAlignment="1">
      <alignment horizontal="center" vertical="center" wrapText="1"/>
    </xf>
    <xf numFmtId="9" fontId="1" fillId="13" borderId="0" xfId="1" applyFont="1" applyFill="1"/>
    <xf numFmtId="0" fontId="11" fillId="0" borderId="11" xfId="4" applyFont="1" applyFill="1" applyBorder="1" applyAlignment="1">
      <alignment horizontal="center" vertical="center" wrapText="1"/>
    </xf>
    <xf numFmtId="0" fontId="13" fillId="0" borderId="11" xfId="4" applyFont="1" applyFill="1" applyBorder="1" applyAlignment="1">
      <alignment horizontal="justify" vertical="center" wrapText="1"/>
    </xf>
  </cellXfs>
  <cellStyles count="5">
    <cellStyle name="Hipervínculo" xfId="2" builtinId="8"/>
    <cellStyle name="Normal" xfId="0" builtinId="0"/>
    <cellStyle name="Normal 18 3" xfId="3" xr:uid="{6B52F7CC-ECB3-4A72-ADF9-913FE8B0C6DB}"/>
    <cellStyle name="Normal 4" xfId="4" xr:uid="{F7DE4405-8867-43E3-8065-7B50022A4EC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44825</xdr:rowOff>
    </xdr:from>
    <xdr:to>
      <xdr:col>1</xdr:col>
      <xdr:colOff>1771650</xdr:colOff>
      <xdr:row>4</xdr:row>
      <xdr:rowOff>163883</xdr:rowOff>
    </xdr:to>
    <xdr:pic>
      <xdr:nvPicPr>
        <xdr:cNvPr id="2" name="52 Imagen">
          <a:extLst>
            <a:ext uri="{FF2B5EF4-FFF2-40B4-BE49-F238E27FC236}">
              <a16:creationId xmlns:a16="http://schemas.microsoft.com/office/drawing/2014/main" id="{D81BD85B-9FE6-49E0-A1D5-F723EADA27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44825"/>
          <a:ext cx="1962150" cy="8810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F9009-708E-4D61-91B4-24565DB40238}">
  <sheetPr>
    <pageSetUpPr fitToPage="1"/>
  </sheetPr>
  <dimension ref="A1:WDV73"/>
  <sheetViews>
    <sheetView showGridLines="0" tabSelected="1" zoomScale="55" zoomScaleNormal="55" workbookViewId="0">
      <selection activeCell="Z7" sqref="Z1:AK1048576"/>
    </sheetView>
  </sheetViews>
  <sheetFormatPr baseColWidth="10" defaultColWidth="0" defaultRowHeight="15"/>
  <cols>
    <col min="1" max="1" width="5.140625" style="7" customWidth="1"/>
    <col min="2" max="2" width="31.5703125" style="7" customWidth="1"/>
    <col min="3" max="3" width="11.42578125" style="7" customWidth="1"/>
    <col min="4" max="4" width="49.42578125" style="7" customWidth="1"/>
    <col min="5" max="5" width="7.85546875" style="7" customWidth="1"/>
    <col min="6" max="6" width="17.7109375" style="7" customWidth="1"/>
    <col min="7" max="7" width="17.5703125" style="7" customWidth="1"/>
    <col min="8" max="8" width="8.5703125" style="7" customWidth="1"/>
    <col min="9" max="18" width="7.140625" style="7" customWidth="1"/>
    <col min="19" max="19" width="7.28515625" style="7" customWidth="1"/>
    <col min="20" max="22" width="9.42578125" style="7" customWidth="1"/>
    <col min="23" max="23" width="49" style="7" customWidth="1"/>
    <col min="24" max="24" width="33.5703125" style="7" customWidth="1"/>
    <col min="25" max="25" width="23.5703125" style="78" customWidth="1"/>
    <col min="26" max="31" width="8.140625" style="7" hidden="1" customWidth="1"/>
    <col min="32" max="32" width="10" style="7" hidden="1" customWidth="1"/>
    <col min="33" max="36" width="8.7109375" style="7" hidden="1" customWidth="1"/>
    <col min="37" max="37" width="11.42578125" style="8" hidden="1" customWidth="1"/>
    <col min="38" max="47" width="11.42578125" style="7" customWidth="1"/>
    <col min="48" max="288" width="11.42578125" style="7" hidden="1"/>
    <col min="289" max="303" width="11.42578125" style="7" customWidth="1"/>
    <col min="304" max="544" width="11.42578125" style="7" hidden="1"/>
    <col min="545" max="559" width="11.42578125" style="7" customWidth="1"/>
    <col min="560" max="800" width="11.42578125" style="7" hidden="1"/>
    <col min="801" max="815" width="11.42578125" style="7" customWidth="1"/>
    <col min="816" max="1056" width="11.42578125" style="7" hidden="1"/>
    <col min="1057" max="1071" width="11.42578125" style="7" customWidth="1"/>
    <col min="1072" max="1312" width="11.42578125" style="7" hidden="1"/>
    <col min="1313" max="1327" width="11.42578125" style="7" customWidth="1"/>
    <col min="1328" max="1568" width="11.42578125" style="7" hidden="1"/>
    <col min="1569" max="1583" width="11.42578125" style="7" customWidth="1"/>
    <col min="1584" max="1824" width="11.42578125" style="7" hidden="1"/>
    <col min="1825" max="1839" width="11.42578125" style="7" customWidth="1"/>
    <col min="1840" max="2080" width="11.42578125" style="7" hidden="1"/>
    <col min="2081" max="2095" width="11.42578125" style="7" customWidth="1"/>
    <col min="2096" max="2336" width="11.42578125" style="7" hidden="1"/>
    <col min="2337" max="2351" width="11.42578125" style="7" customWidth="1"/>
    <col min="2352" max="2592" width="11.42578125" style="7" hidden="1"/>
    <col min="2593" max="2607" width="11.42578125" style="7" customWidth="1"/>
    <col min="2608" max="2848" width="11.42578125" style="7" hidden="1"/>
    <col min="2849" max="2863" width="11.42578125" style="7" customWidth="1"/>
    <col min="2864" max="3104" width="11.42578125" style="7" hidden="1"/>
    <col min="3105" max="3119" width="11.42578125" style="7" customWidth="1"/>
    <col min="3120" max="3360" width="11.42578125" style="7" hidden="1"/>
    <col min="3361" max="3375" width="11.42578125" style="7" customWidth="1"/>
    <col min="3376" max="3616" width="11.42578125" style="7" hidden="1"/>
    <col min="3617" max="3631" width="11.42578125" style="7" customWidth="1"/>
    <col min="3632" max="3872" width="11.42578125" style="7" hidden="1"/>
    <col min="3873" max="3887" width="11.42578125" style="7" customWidth="1"/>
    <col min="3888" max="4128" width="11.42578125" style="7" hidden="1"/>
    <col min="4129" max="4143" width="11.42578125" style="7" customWidth="1"/>
    <col min="4144" max="4384" width="11.42578125" style="7" hidden="1"/>
    <col min="4385" max="4399" width="11.42578125" style="7" customWidth="1"/>
    <col min="4400" max="4640" width="11.42578125" style="7" hidden="1"/>
    <col min="4641" max="4655" width="11.42578125" style="7" customWidth="1"/>
    <col min="4656" max="4896" width="11.42578125" style="7" hidden="1"/>
    <col min="4897" max="4911" width="11.42578125" style="7" customWidth="1"/>
    <col min="4912" max="5152" width="11.42578125" style="7" hidden="1"/>
    <col min="5153" max="5167" width="11.42578125" style="7" customWidth="1"/>
    <col min="5168" max="5408" width="11.42578125" style="7" hidden="1"/>
    <col min="5409" max="5423" width="11.42578125" style="7" customWidth="1"/>
    <col min="5424" max="5664" width="11.42578125" style="7" hidden="1"/>
    <col min="5665" max="5679" width="11.42578125" style="7" customWidth="1"/>
    <col min="5680" max="5920" width="11.42578125" style="7" hidden="1"/>
    <col min="5921" max="5935" width="11.42578125" style="7" customWidth="1"/>
    <col min="5936" max="6176" width="11.42578125" style="7" hidden="1"/>
    <col min="6177" max="6191" width="11.42578125" style="7" customWidth="1"/>
    <col min="6192" max="6432" width="11.42578125" style="7" hidden="1"/>
    <col min="6433" max="6447" width="11.42578125" style="7" customWidth="1"/>
    <col min="6448" max="6688" width="11.42578125" style="7" hidden="1"/>
    <col min="6689" max="6703" width="11.42578125" style="7" customWidth="1"/>
    <col min="6704" max="6944" width="11.42578125" style="7" hidden="1"/>
    <col min="6945" max="6959" width="11.42578125" style="7" customWidth="1"/>
    <col min="6960" max="7200" width="11.42578125" style="7" hidden="1"/>
    <col min="7201" max="7215" width="11.42578125" style="7" customWidth="1"/>
    <col min="7216" max="7456" width="11.42578125" style="7" hidden="1"/>
    <col min="7457" max="7471" width="11.42578125" style="7" customWidth="1"/>
    <col min="7472" max="7712" width="11.42578125" style="7" hidden="1"/>
    <col min="7713" max="7727" width="11.42578125" style="7" customWidth="1"/>
    <col min="7728" max="7968" width="11.42578125" style="7" hidden="1"/>
    <col min="7969" max="7983" width="11.42578125" style="7" customWidth="1"/>
    <col min="7984" max="8224" width="11.42578125" style="7" hidden="1"/>
    <col min="8225" max="8239" width="11.42578125" style="7" customWidth="1"/>
    <col min="8240" max="8480" width="11.42578125" style="7" hidden="1"/>
    <col min="8481" max="8495" width="11.42578125" style="7" customWidth="1"/>
    <col min="8496" max="8736" width="11.42578125" style="7" hidden="1"/>
    <col min="8737" max="8751" width="11.42578125" style="7" customWidth="1"/>
    <col min="8752" max="8992" width="11.42578125" style="7" hidden="1"/>
    <col min="8993" max="9007" width="11.42578125" style="7" customWidth="1"/>
    <col min="9008" max="9248" width="11.42578125" style="7" hidden="1"/>
    <col min="9249" max="9263" width="11.42578125" style="7" customWidth="1"/>
    <col min="9264" max="9504" width="11.42578125" style="7" hidden="1"/>
    <col min="9505" max="9519" width="11.42578125" style="7" customWidth="1"/>
    <col min="9520" max="9760" width="11.42578125" style="7" hidden="1"/>
    <col min="9761" max="9775" width="11.42578125" style="7" customWidth="1"/>
    <col min="9776" max="10016" width="11.42578125" style="7" hidden="1"/>
    <col min="10017" max="10031" width="11.42578125" style="7" customWidth="1"/>
    <col min="10032" max="10272" width="11.42578125" style="7" hidden="1"/>
    <col min="10273" max="10287" width="11.42578125" style="7" customWidth="1"/>
    <col min="10288" max="10528" width="11.42578125" style="7" hidden="1"/>
    <col min="10529" max="10543" width="11.42578125" style="7" customWidth="1"/>
    <col min="10544" max="10784" width="11.42578125" style="7" hidden="1"/>
    <col min="10785" max="10799" width="11.42578125" style="7" customWidth="1"/>
    <col min="10800" max="11040" width="11.42578125" style="7" hidden="1"/>
    <col min="11041" max="11055" width="11.42578125" style="7" customWidth="1"/>
    <col min="11056" max="11296" width="11.42578125" style="7" hidden="1"/>
    <col min="11297" max="11311" width="11.42578125" style="7" customWidth="1"/>
    <col min="11312" max="11552" width="11.42578125" style="7" hidden="1"/>
    <col min="11553" max="11567" width="11.42578125" style="7" customWidth="1"/>
    <col min="11568" max="11808" width="11.42578125" style="7" hidden="1"/>
    <col min="11809" max="11823" width="11.42578125" style="7" customWidth="1"/>
    <col min="11824" max="12064" width="11.42578125" style="7" hidden="1"/>
    <col min="12065" max="12079" width="11.42578125" style="7" customWidth="1"/>
    <col min="12080" max="12320" width="11.42578125" style="7" hidden="1"/>
    <col min="12321" max="12335" width="11.42578125" style="7" customWidth="1"/>
    <col min="12336" max="12576" width="11.42578125" style="7" hidden="1"/>
    <col min="12577" max="12591" width="11.42578125" style="7" customWidth="1"/>
    <col min="12592" max="12832" width="11.42578125" style="7" hidden="1"/>
    <col min="12833" max="12847" width="11.42578125" style="7" customWidth="1"/>
    <col min="12848" max="13088" width="11.42578125" style="7" hidden="1"/>
    <col min="13089" max="13103" width="11.42578125" style="7" customWidth="1"/>
    <col min="13104" max="13344" width="11.42578125" style="7" hidden="1"/>
    <col min="13345" max="13359" width="11.42578125" style="7" customWidth="1"/>
    <col min="13360" max="13600" width="11.42578125" style="7" hidden="1"/>
    <col min="13601" max="13615" width="11.42578125" style="7" customWidth="1"/>
    <col min="13616" max="13856" width="11.42578125" style="7" hidden="1"/>
    <col min="13857" max="13871" width="11.42578125" style="7" customWidth="1"/>
    <col min="13872" max="14112" width="11.42578125" style="7" hidden="1"/>
    <col min="14113" max="14127" width="11.42578125" style="7" customWidth="1"/>
    <col min="14128" max="14368" width="11.42578125" style="7" hidden="1"/>
    <col min="14369" max="14383" width="11.42578125" style="7" customWidth="1"/>
    <col min="14384" max="14624" width="11.42578125" style="7" hidden="1"/>
    <col min="14625" max="14639" width="11.42578125" style="7" customWidth="1"/>
    <col min="14640" max="14880" width="11.42578125" style="7" hidden="1"/>
    <col min="14881" max="14895" width="11.42578125" style="7" customWidth="1"/>
    <col min="14896" max="15136" width="11.42578125" style="7" hidden="1"/>
    <col min="15137" max="15151" width="11.42578125" style="7" customWidth="1"/>
    <col min="15152" max="15392" width="11.42578125" style="7" hidden="1"/>
    <col min="15393" max="15407" width="11.42578125" style="7" customWidth="1"/>
    <col min="15408" max="15648" width="11.42578125" style="7" hidden="1"/>
    <col min="15649" max="15663" width="11.42578125" style="7" customWidth="1"/>
    <col min="15664" max="15674" width="0" style="7" hidden="1"/>
    <col min="15675" max="16384" width="11.42578125" style="7" hidden="1"/>
  </cols>
  <sheetData>
    <row r="1" spans="1:37" ht="15" customHeight="1">
      <c r="A1" s="1"/>
      <c r="B1" s="1"/>
      <c r="C1" s="1"/>
      <c r="D1" s="2" t="s">
        <v>0</v>
      </c>
      <c r="E1" s="3"/>
      <c r="F1" s="3"/>
      <c r="G1" s="3"/>
      <c r="H1" s="3"/>
      <c r="I1" s="3"/>
      <c r="J1" s="3"/>
      <c r="K1" s="3"/>
      <c r="L1" s="3"/>
      <c r="M1" s="3"/>
      <c r="N1" s="3"/>
      <c r="O1" s="3"/>
      <c r="P1" s="3"/>
      <c r="Q1" s="3"/>
      <c r="R1" s="3"/>
      <c r="S1" s="3"/>
      <c r="T1" s="3"/>
      <c r="U1" s="3"/>
      <c r="V1" s="3"/>
      <c r="W1" s="3"/>
      <c r="X1" s="3"/>
      <c r="Y1" s="4" t="s">
        <v>1</v>
      </c>
      <c r="Z1" s="4"/>
      <c r="AA1" s="5"/>
      <c r="AB1" s="6"/>
      <c r="AC1" s="4"/>
      <c r="AD1" s="4"/>
      <c r="AE1" s="5"/>
    </row>
    <row r="2" spans="1:37">
      <c r="A2" s="1"/>
      <c r="B2" s="1"/>
      <c r="C2" s="1"/>
      <c r="D2" s="9"/>
      <c r="E2" s="10"/>
      <c r="F2" s="10"/>
      <c r="G2" s="10"/>
      <c r="H2" s="10"/>
      <c r="I2" s="10"/>
      <c r="J2" s="10"/>
      <c r="K2" s="10"/>
      <c r="L2" s="10"/>
      <c r="M2" s="10"/>
      <c r="N2" s="10"/>
      <c r="O2" s="10"/>
      <c r="P2" s="10"/>
      <c r="Q2" s="10"/>
      <c r="R2" s="10"/>
      <c r="S2" s="10"/>
      <c r="T2" s="10"/>
      <c r="U2" s="10"/>
      <c r="V2" s="10"/>
      <c r="W2" s="10"/>
      <c r="X2" s="10"/>
      <c r="Y2" s="4" t="s">
        <v>2</v>
      </c>
      <c r="Z2" s="4"/>
      <c r="AA2" s="5"/>
      <c r="AB2" s="6"/>
      <c r="AC2" s="4"/>
      <c r="AD2" s="4"/>
      <c r="AE2" s="5"/>
    </row>
    <row r="3" spans="1:37">
      <c r="A3" s="1"/>
      <c r="B3" s="1"/>
      <c r="C3" s="1"/>
      <c r="D3" s="9"/>
      <c r="E3" s="10"/>
      <c r="F3" s="10"/>
      <c r="G3" s="10"/>
      <c r="H3" s="10"/>
      <c r="I3" s="10"/>
      <c r="J3" s="10"/>
      <c r="K3" s="10"/>
      <c r="L3" s="10"/>
      <c r="M3" s="10"/>
      <c r="N3" s="10"/>
      <c r="O3" s="10"/>
      <c r="P3" s="10"/>
      <c r="Q3" s="10"/>
      <c r="R3" s="10"/>
      <c r="S3" s="10"/>
      <c r="T3" s="10"/>
      <c r="U3" s="10"/>
      <c r="V3" s="10"/>
      <c r="W3" s="10"/>
      <c r="X3" s="10"/>
      <c r="Y3" s="4" t="s">
        <v>3</v>
      </c>
      <c r="Z3" s="4"/>
      <c r="AA3" s="5"/>
      <c r="AB3" s="6"/>
      <c r="AC3" s="4"/>
      <c r="AD3" s="4"/>
      <c r="AE3" s="5"/>
    </row>
    <row r="4" spans="1:37">
      <c r="A4" s="1"/>
      <c r="B4" s="1"/>
      <c r="C4" s="1"/>
      <c r="D4" s="11"/>
      <c r="E4" s="12"/>
      <c r="F4" s="12"/>
      <c r="G4" s="12"/>
      <c r="H4" s="12"/>
      <c r="I4" s="12"/>
      <c r="J4" s="12"/>
      <c r="K4" s="12"/>
      <c r="L4" s="12"/>
      <c r="M4" s="12"/>
      <c r="N4" s="12"/>
      <c r="O4" s="12"/>
      <c r="P4" s="12"/>
      <c r="Q4" s="12"/>
      <c r="R4" s="12"/>
      <c r="S4" s="12"/>
      <c r="T4" s="12"/>
      <c r="U4" s="12"/>
      <c r="V4" s="12"/>
      <c r="W4" s="12"/>
      <c r="X4" s="12"/>
      <c r="Y4" s="4" t="s">
        <v>4</v>
      </c>
      <c r="Z4" s="4"/>
      <c r="AA4" s="5"/>
      <c r="AB4" s="6"/>
      <c r="AC4" s="4"/>
      <c r="AD4" s="4"/>
      <c r="AE4" s="5"/>
    </row>
    <row r="5" spans="1:37" ht="15.75" customHeight="1">
      <c r="B5" s="13" t="s">
        <v>5</v>
      </c>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row>
    <row r="6" spans="1:37" ht="15.75" customHeight="1">
      <c r="B6" s="13" t="s">
        <v>6</v>
      </c>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row>
    <row r="7" spans="1:37" ht="49.5" customHeight="1">
      <c r="B7" s="15" t="s">
        <v>7</v>
      </c>
      <c r="C7" s="16" t="s">
        <v>8</v>
      </c>
      <c r="D7" s="16" t="s">
        <v>9</v>
      </c>
      <c r="E7" s="16" t="s">
        <v>10</v>
      </c>
      <c r="F7" s="16" t="s">
        <v>11</v>
      </c>
      <c r="G7" s="16" t="s">
        <v>12</v>
      </c>
      <c r="H7" s="17" t="s">
        <v>13</v>
      </c>
      <c r="I7" s="17"/>
      <c r="J7" s="17"/>
      <c r="K7" s="17"/>
      <c r="L7" s="17"/>
      <c r="M7" s="17"/>
      <c r="N7" s="17"/>
      <c r="O7" s="17"/>
      <c r="P7" s="17"/>
      <c r="Q7" s="17" t="s">
        <v>14</v>
      </c>
      <c r="R7" s="17" t="s">
        <v>15</v>
      </c>
      <c r="S7" s="17" t="s">
        <v>16</v>
      </c>
      <c r="T7" s="16" t="s">
        <v>17</v>
      </c>
      <c r="U7" s="16" t="s">
        <v>18</v>
      </c>
      <c r="V7" s="16" t="s">
        <v>19</v>
      </c>
      <c r="W7" s="16" t="s">
        <v>20</v>
      </c>
      <c r="X7" s="16" t="s">
        <v>21</v>
      </c>
      <c r="Y7" s="16" t="s">
        <v>22</v>
      </c>
      <c r="Z7" s="18" t="s">
        <v>23</v>
      </c>
      <c r="AA7" s="18" t="s">
        <v>24</v>
      </c>
      <c r="AB7" s="18" t="s">
        <v>25</v>
      </c>
      <c r="AC7" s="18" t="s">
        <v>26</v>
      </c>
      <c r="AD7" s="18" t="s">
        <v>27</v>
      </c>
      <c r="AE7" s="18" t="s">
        <v>28</v>
      </c>
      <c r="AF7" s="18" t="s">
        <v>29</v>
      </c>
      <c r="AG7" s="18" t="s">
        <v>30</v>
      </c>
      <c r="AH7" s="18" t="s">
        <v>31</v>
      </c>
      <c r="AI7" s="18" t="s">
        <v>32</v>
      </c>
      <c r="AJ7" s="18" t="s">
        <v>33</v>
      </c>
      <c r="AK7" s="19" t="s">
        <v>34</v>
      </c>
    </row>
    <row r="8" spans="1:37" ht="49.5" customHeight="1">
      <c r="B8" s="15"/>
      <c r="C8" s="16"/>
      <c r="D8" s="16"/>
      <c r="E8" s="16"/>
      <c r="F8" s="16"/>
      <c r="G8" s="16"/>
      <c r="H8" s="20" t="s">
        <v>35</v>
      </c>
      <c r="I8" s="20" t="s">
        <v>36</v>
      </c>
      <c r="J8" s="20" t="s">
        <v>37</v>
      </c>
      <c r="K8" s="20" t="s">
        <v>38</v>
      </c>
      <c r="L8" s="20" t="s">
        <v>39</v>
      </c>
      <c r="M8" s="20" t="s">
        <v>40</v>
      </c>
      <c r="N8" s="20" t="s">
        <v>41</v>
      </c>
      <c r="O8" s="20" t="s">
        <v>42</v>
      </c>
      <c r="P8" s="20" t="s">
        <v>43</v>
      </c>
      <c r="Q8" s="20" t="s">
        <v>44</v>
      </c>
      <c r="R8" s="20" t="s">
        <v>45</v>
      </c>
      <c r="S8" s="20" t="s">
        <v>46</v>
      </c>
      <c r="T8" s="16"/>
      <c r="U8" s="16"/>
      <c r="V8" s="16"/>
      <c r="W8" s="16"/>
      <c r="X8" s="16"/>
      <c r="Y8" s="16"/>
      <c r="Z8" s="18"/>
      <c r="AA8" s="18"/>
      <c r="AB8" s="18"/>
      <c r="AC8" s="18"/>
      <c r="AD8" s="18"/>
      <c r="AE8" s="18"/>
      <c r="AF8" s="18"/>
      <c r="AG8" s="18"/>
      <c r="AH8" s="18"/>
      <c r="AI8" s="18"/>
      <c r="AJ8" s="18"/>
      <c r="AK8" s="21"/>
    </row>
    <row r="9" spans="1:37" ht="45" customHeight="1">
      <c r="B9" s="22" t="s">
        <v>47</v>
      </c>
      <c r="C9" s="23">
        <v>1</v>
      </c>
      <c r="D9" s="24" t="s">
        <v>48</v>
      </c>
      <c r="E9" s="25">
        <v>1</v>
      </c>
      <c r="F9" s="26" t="s">
        <v>49</v>
      </c>
      <c r="G9" s="25" t="s">
        <v>50</v>
      </c>
      <c r="H9" s="27"/>
      <c r="I9" s="27" t="s">
        <v>51</v>
      </c>
      <c r="J9" s="27"/>
      <c r="K9" s="27"/>
      <c r="L9" s="28"/>
      <c r="M9" s="28"/>
      <c r="N9" s="28"/>
      <c r="O9" s="28"/>
      <c r="P9" s="29"/>
      <c r="Q9" s="29"/>
      <c r="R9" s="29"/>
      <c r="S9" s="29"/>
      <c r="T9" s="30"/>
      <c r="U9" s="30"/>
      <c r="V9" s="30"/>
      <c r="W9" s="30"/>
      <c r="X9" s="30"/>
      <c r="Y9" s="30"/>
      <c r="Z9" s="31">
        <f>COUNTA(H9:S9)</f>
        <v>1</v>
      </c>
      <c r="AA9" s="32">
        <f t="shared" ref="AA9:AA20" si="0">COUNTA(H9:J9)</f>
        <v>1</v>
      </c>
      <c r="AB9" s="32">
        <v>1</v>
      </c>
      <c r="AC9" s="33">
        <f t="shared" ref="AC9:AC20" si="1">COUNTA(K9:M9)</f>
        <v>0</v>
      </c>
      <c r="AD9" s="34" t="s">
        <v>52</v>
      </c>
      <c r="AE9" s="35">
        <f t="shared" ref="AE9:AE20" si="2">COUNTA(N9:P9)</f>
        <v>0</v>
      </c>
      <c r="AF9" s="36" t="s">
        <v>52</v>
      </c>
      <c r="AG9" s="37">
        <f t="shared" ref="AG9:AG20" si="3">COUNTA(Q9:S9)</f>
        <v>0</v>
      </c>
      <c r="AH9" s="38" t="s">
        <v>53</v>
      </c>
      <c r="AI9" s="39" t="s">
        <v>52</v>
      </c>
      <c r="AJ9" s="37">
        <f t="shared" ref="AJ9:AJ22" si="4">SUM(AB9,AD9,AF9,AH9)</f>
        <v>1</v>
      </c>
      <c r="AK9" s="8">
        <f t="shared" ref="AK9:AK22" si="5">AJ9/Z9</f>
        <v>1</v>
      </c>
    </row>
    <row r="10" spans="1:37" ht="45" customHeight="1">
      <c r="B10" s="40" t="s">
        <v>54</v>
      </c>
      <c r="C10" s="23" t="s">
        <v>55</v>
      </c>
      <c r="D10" s="24" t="s">
        <v>56</v>
      </c>
      <c r="E10" s="25">
        <v>1</v>
      </c>
      <c r="F10" s="41" t="s">
        <v>57</v>
      </c>
      <c r="G10" s="42" t="s">
        <v>50</v>
      </c>
      <c r="H10" s="27" t="s">
        <v>51</v>
      </c>
      <c r="I10" s="27"/>
      <c r="J10" s="27"/>
      <c r="K10" s="27"/>
      <c r="L10" s="28"/>
      <c r="M10" s="28"/>
      <c r="N10" s="28"/>
      <c r="O10" s="28"/>
      <c r="P10" s="29"/>
      <c r="Q10" s="29"/>
      <c r="R10" s="29"/>
      <c r="S10" s="29"/>
      <c r="T10" s="30"/>
      <c r="U10" s="30"/>
      <c r="V10" s="30"/>
      <c r="W10" s="30"/>
      <c r="X10" s="30"/>
      <c r="Y10" s="30"/>
      <c r="Z10" s="31">
        <f>COUNTA(H10:S10)</f>
        <v>1</v>
      </c>
      <c r="AA10" s="32">
        <f t="shared" si="0"/>
        <v>1</v>
      </c>
      <c r="AB10" s="32">
        <v>1</v>
      </c>
      <c r="AC10" s="33">
        <f t="shared" si="1"/>
        <v>0</v>
      </c>
      <c r="AD10" s="34" t="s">
        <v>52</v>
      </c>
      <c r="AE10" s="35">
        <f t="shared" si="2"/>
        <v>0</v>
      </c>
      <c r="AF10" s="36" t="s">
        <v>52</v>
      </c>
      <c r="AG10" s="37">
        <f t="shared" si="3"/>
        <v>0</v>
      </c>
      <c r="AH10" s="38" t="s">
        <v>53</v>
      </c>
      <c r="AI10" s="39" t="s">
        <v>52</v>
      </c>
      <c r="AJ10" s="37">
        <f t="shared" si="4"/>
        <v>1</v>
      </c>
      <c r="AK10" s="8">
        <f t="shared" si="5"/>
        <v>1</v>
      </c>
    </row>
    <row r="11" spans="1:37" ht="45" customHeight="1">
      <c r="B11" s="40"/>
      <c r="C11" s="23" t="s">
        <v>59</v>
      </c>
      <c r="D11" s="24" t="s">
        <v>60</v>
      </c>
      <c r="E11" s="25" t="s">
        <v>61</v>
      </c>
      <c r="F11" s="41" t="s">
        <v>62</v>
      </c>
      <c r="G11" s="42" t="s">
        <v>63</v>
      </c>
      <c r="H11" s="27" t="s">
        <v>51</v>
      </c>
      <c r="I11" s="27"/>
      <c r="J11" s="27"/>
      <c r="K11" s="27"/>
      <c r="L11" s="28"/>
      <c r="M11" s="28"/>
      <c r="N11" s="28"/>
      <c r="O11" s="28"/>
      <c r="P11" s="29"/>
      <c r="Q11" s="29"/>
      <c r="R11" s="29" t="s">
        <v>51</v>
      </c>
      <c r="S11" s="29"/>
      <c r="T11" s="30"/>
      <c r="U11" s="30"/>
      <c r="V11" s="30"/>
      <c r="W11" s="30"/>
      <c r="X11" s="30"/>
      <c r="Y11" s="30"/>
      <c r="Z11" s="31">
        <f>COUNTA(H11:S11)</f>
        <v>2</v>
      </c>
      <c r="AA11" s="32">
        <f t="shared" si="0"/>
        <v>1</v>
      </c>
      <c r="AB11" s="32">
        <v>1</v>
      </c>
      <c r="AC11" s="33">
        <f t="shared" si="1"/>
        <v>0</v>
      </c>
      <c r="AD11" s="34" t="s">
        <v>52</v>
      </c>
      <c r="AE11" s="35">
        <f t="shared" si="2"/>
        <v>0</v>
      </c>
      <c r="AF11" s="36" t="s">
        <v>52</v>
      </c>
      <c r="AG11" s="37">
        <f t="shared" si="3"/>
        <v>1</v>
      </c>
      <c r="AH11" s="37">
        <v>1</v>
      </c>
      <c r="AI11" s="39">
        <f>AH11/AG11</f>
        <v>1</v>
      </c>
      <c r="AJ11" s="37">
        <f t="shared" si="4"/>
        <v>2</v>
      </c>
      <c r="AK11" s="8">
        <f t="shared" si="5"/>
        <v>1</v>
      </c>
    </row>
    <row r="12" spans="1:37" ht="45" customHeight="1">
      <c r="B12" s="40"/>
      <c r="C12" s="23" t="s">
        <v>64</v>
      </c>
      <c r="D12" s="24" t="s">
        <v>65</v>
      </c>
      <c r="E12" s="25">
        <v>16</v>
      </c>
      <c r="F12" s="41" t="s">
        <v>66</v>
      </c>
      <c r="G12" s="42" t="s">
        <v>67</v>
      </c>
      <c r="H12" s="27" t="s">
        <v>51</v>
      </c>
      <c r="I12" s="27"/>
      <c r="J12" s="27"/>
      <c r="K12" s="27"/>
      <c r="L12" s="28"/>
      <c r="M12" s="28"/>
      <c r="N12" s="28"/>
      <c r="O12" s="28"/>
      <c r="P12" s="29"/>
      <c r="Q12" s="29"/>
      <c r="R12" s="29"/>
      <c r="S12" s="29"/>
      <c r="T12" s="30"/>
      <c r="U12" s="30"/>
      <c r="V12" s="30"/>
      <c r="W12" s="30"/>
      <c r="X12" s="30"/>
      <c r="Y12" s="30"/>
      <c r="Z12" s="31">
        <v>1</v>
      </c>
      <c r="AA12" s="32">
        <f t="shared" si="0"/>
        <v>1</v>
      </c>
      <c r="AB12" s="32">
        <v>1</v>
      </c>
      <c r="AC12" s="33">
        <f t="shared" si="1"/>
        <v>0</v>
      </c>
      <c r="AD12" s="34" t="s">
        <v>52</v>
      </c>
      <c r="AE12" s="35">
        <f t="shared" si="2"/>
        <v>0</v>
      </c>
      <c r="AF12" s="36" t="s">
        <v>52</v>
      </c>
      <c r="AG12" s="37">
        <f t="shared" si="3"/>
        <v>0</v>
      </c>
      <c r="AH12" s="38" t="s">
        <v>53</v>
      </c>
      <c r="AI12" s="39" t="s">
        <v>52</v>
      </c>
      <c r="AJ12" s="37">
        <f t="shared" si="4"/>
        <v>1</v>
      </c>
      <c r="AK12" s="8">
        <f t="shared" si="5"/>
        <v>1</v>
      </c>
    </row>
    <row r="13" spans="1:37" ht="45" customHeight="1">
      <c r="B13" s="40"/>
      <c r="C13" s="23" t="s">
        <v>68</v>
      </c>
      <c r="D13" s="24" t="s">
        <v>69</v>
      </c>
      <c r="E13" s="25">
        <v>1</v>
      </c>
      <c r="F13" s="41" t="s">
        <v>70</v>
      </c>
      <c r="G13" s="42" t="s">
        <v>63</v>
      </c>
      <c r="H13" s="27" t="s">
        <v>51</v>
      </c>
      <c r="I13" s="27"/>
      <c r="J13" s="27"/>
      <c r="K13" s="27"/>
      <c r="L13" s="28"/>
      <c r="M13" s="28"/>
      <c r="N13" s="28"/>
      <c r="O13" s="28"/>
      <c r="P13" s="29"/>
      <c r="Q13" s="29"/>
      <c r="R13" s="29"/>
      <c r="S13" s="29"/>
      <c r="T13" s="30"/>
      <c r="U13" s="30"/>
      <c r="V13" s="30"/>
      <c r="W13" s="30"/>
      <c r="X13" s="30"/>
      <c r="Y13" s="30"/>
      <c r="Z13" s="31">
        <f t="shared" ref="Z13:Z20" si="6">COUNTA(H13:S13)</f>
        <v>1</v>
      </c>
      <c r="AA13" s="32">
        <f t="shared" si="0"/>
        <v>1</v>
      </c>
      <c r="AB13" s="32">
        <v>1</v>
      </c>
      <c r="AC13" s="33">
        <f t="shared" si="1"/>
        <v>0</v>
      </c>
      <c r="AD13" s="34" t="s">
        <v>52</v>
      </c>
      <c r="AE13" s="35">
        <f t="shared" si="2"/>
        <v>0</v>
      </c>
      <c r="AF13" s="36" t="s">
        <v>52</v>
      </c>
      <c r="AG13" s="37">
        <f t="shared" si="3"/>
        <v>0</v>
      </c>
      <c r="AH13" s="38" t="s">
        <v>53</v>
      </c>
      <c r="AI13" s="39" t="s">
        <v>52</v>
      </c>
      <c r="AJ13" s="37">
        <f t="shared" si="4"/>
        <v>1</v>
      </c>
      <c r="AK13" s="8">
        <f t="shared" si="5"/>
        <v>1</v>
      </c>
    </row>
    <row r="14" spans="1:37" ht="45" customHeight="1">
      <c r="B14" s="40" t="s">
        <v>71</v>
      </c>
      <c r="C14" s="23" t="s">
        <v>72</v>
      </c>
      <c r="D14" s="24" t="s">
        <v>73</v>
      </c>
      <c r="E14" s="25">
        <v>1</v>
      </c>
      <c r="F14" s="26" t="s">
        <v>74</v>
      </c>
      <c r="G14" s="25" t="s">
        <v>50</v>
      </c>
      <c r="H14" s="27" t="s">
        <v>51</v>
      </c>
      <c r="I14" s="27"/>
      <c r="J14" s="27"/>
      <c r="K14" s="27"/>
      <c r="L14" s="28"/>
      <c r="M14" s="28"/>
      <c r="N14" s="28"/>
      <c r="O14" s="28"/>
      <c r="P14" s="29"/>
      <c r="Q14" s="29"/>
      <c r="R14" s="29"/>
      <c r="S14" s="29"/>
      <c r="T14" s="30"/>
      <c r="U14" s="30"/>
      <c r="V14" s="30"/>
      <c r="W14" s="30"/>
      <c r="X14" s="30"/>
      <c r="Y14" s="30"/>
      <c r="Z14" s="31">
        <f t="shared" si="6"/>
        <v>1</v>
      </c>
      <c r="AA14" s="32">
        <f t="shared" si="0"/>
        <v>1</v>
      </c>
      <c r="AB14" s="32">
        <v>1</v>
      </c>
      <c r="AC14" s="33">
        <f t="shared" si="1"/>
        <v>0</v>
      </c>
      <c r="AD14" s="34" t="s">
        <v>52</v>
      </c>
      <c r="AE14" s="35">
        <f t="shared" si="2"/>
        <v>0</v>
      </c>
      <c r="AF14" s="36" t="s">
        <v>52</v>
      </c>
      <c r="AG14" s="37">
        <f t="shared" si="3"/>
        <v>0</v>
      </c>
      <c r="AH14" s="38" t="s">
        <v>53</v>
      </c>
      <c r="AI14" s="39" t="s">
        <v>52</v>
      </c>
      <c r="AJ14" s="37">
        <f t="shared" si="4"/>
        <v>1</v>
      </c>
      <c r="AK14" s="8">
        <f t="shared" si="5"/>
        <v>1</v>
      </c>
    </row>
    <row r="15" spans="1:37" ht="45" customHeight="1">
      <c r="B15" s="40"/>
      <c r="C15" s="23" t="s">
        <v>75</v>
      </c>
      <c r="D15" s="24" t="s">
        <v>76</v>
      </c>
      <c r="E15" s="25">
        <v>4</v>
      </c>
      <c r="F15" s="26" t="s">
        <v>77</v>
      </c>
      <c r="G15" s="25" t="s">
        <v>50</v>
      </c>
      <c r="H15" s="27"/>
      <c r="I15" s="27"/>
      <c r="J15" s="27" t="s">
        <v>51</v>
      </c>
      <c r="K15" s="27"/>
      <c r="L15" s="28"/>
      <c r="M15" s="28" t="s">
        <v>51</v>
      </c>
      <c r="N15" s="28"/>
      <c r="O15" s="28"/>
      <c r="P15" s="29" t="s">
        <v>51</v>
      </c>
      <c r="Q15" s="29"/>
      <c r="R15" s="29"/>
      <c r="S15" s="29" t="s">
        <v>51</v>
      </c>
      <c r="T15" s="30"/>
      <c r="U15" s="30"/>
      <c r="V15" s="30"/>
      <c r="W15" s="30"/>
      <c r="X15" s="30"/>
      <c r="Y15" s="30"/>
      <c r="Z15" s="31">
        <f t="shared" si="6"/>
        <v>4</v>
      </c>
      <c r="AA15" s="32">
        <f t="shared" si="0"/>
        <v>1</v>
      </c>
      <c r="AB15" s="32">
        <v>1</v>
      </c>
      <c r="AC15" s="33">
        <f t="shared" si="1"/>
        <v>1</v>
      </c>
      <c r="AD15" s="33">
        <v>1</v>
      </c>
      <c r="AE15" s="35">
        <f t="shared" si="2"/>
        <v>1</v>
      </c>
      <c r="AF15" s="43">
        <v>1</v>
      </c>
      <c r="AG15" s="37">
        <f t="shared" si="3"/>
        <v>1</v>
      </c>
      <c r="AH15" s="37">
        <v>1</v>
      </c>
      <c r="AI15" s="39">
        <f t="shared" ref="AI15:AI60" si="7">AH15/AG15</f>
        <v>1</v>
      </c>
      <c r="AJ15" s="37">
        <f t="shared" si="4"/>
        <v>4</v>
      </c>
      <c r="AK15" s="8">
        <f t="shared" si="5"/>
        <v>1</v>
      </c>
    </row>
    <row r="16" spans="1:37" ht="45" customHeight="1">
      <c r="B16" s="40" t="s">
        <v>78</v>
      </c>
      <c r="C16" s="23" t="s">
        <v>79</v>
      </c>
      <c r="D16" s="44" t="s">
        <v>80</v>
      </c>
      <c r="E16" s="25">
        <v>4</v>
      </c>
      <c r="F16" s="26" t="s">
        <v>81</v>
      </c>
      <c r="G16" s="25" t="s">
        <v>82</v>
      </c>
      <c r="H16" s="27"/>
      <c r="I16" s="27"/>
      <c r="J16" s="27"/>
      <c r="K16" s="27"/>
      <c r="L16" s="28" t="s">
        <v>51</v>
      </c>
      <c r="M16" s="28"/>
      <c r="N16" s="28"/>
      <c r="O16" s="28"/>
      <c r="P16" s="29" t="s">
        <v>51</v>
      </c>
      <c r="Q16" s="29"/>
      <c r="R16" s="29"/>
      <c r="S16" s="29" t="s">
        <v>51</v>
      </c>
      <c r="T16" s="30"/>
      <c r="U16" s="30"/>
      <c r="V16" s="30"/>
      <c r="W16" s="30"/>
      <c r="X16" s="30"/>
      <c r="Y16" s="30"/>
      <c r="Z16" s="31">
        <f t="shared" si="6"/>
        <v>3</v>
      </c>
      <c r="AA16" s="32">
        <f t="shared" si="0"/>
        <v>0</v>
      </c>
      <c r="AB16" s="45" t="s">
        <v>52</v>
      </c>
      <c r="AC16" s="33">
        <f t="shared" si="1"/>
        <v>1</v>
      </c>
      <c r="AD16" s="33">
        <v>1</v>
      </c>
      <c r="AE16" s="35">
        <f t="shared" si="2"/>
        <v>1</v>
      </c>
      <c r="AF16" s="43">
        <v>1</v>
      </c>
      <c r="AG16" s="37">
        <f t="shared" si="3"/>
        <v>1</v>
      </c>
      <c r="AH16" s="37">
        <v>1</v>
      </c>
      <c r="AI16" s="39">
        <f t="shared" si="7"/>
        <v>1</v>
      </c>
      <c r="AJ16" s="37">
        <f t="shared" si="4"/>
        <v>3</v>
      </c>
      <c r="AK16" s="8">
        <f t="shared" si="5"/>
        <v>1</v>
      </c>
    </row>
    <row r="17" spans="1:37" ht="48" customHeight="1">
      <c r="B17" s="40"/>
      <c r="C17" s="23" t="s">
        <v>83</v>
      </c>
      <c r="D17" s="44" t="s">
        <v>84</v>
      </c>
      <c r="E17" s="25">
        <v>4</v>
      </c>
      <c r="F17" s="26" t="s">
        <v>81</v>
      </c>
      <c r="G17" s="25" t="s">
        <v>82</v>
      </c>
      <c r="H17" s="27"/>
      <c r="I17" s="27"/>
      <c r="J17" s="27"/>
      <c r="K17" s="27"/>
      <c r="L17" s="28" t="s">
        <v>51</v>
      </c>
      <c r="M17" s="28"/>
      <c r="N17" s="28"/>
      <c r="O17" s="28"/>
      <c r="P17" s="29" t="s">
        <v>51</v>
      </c>
      <c r="Q17" s="29"/>
      <c r="R17" s="29"/>
      <c r="S17" s="29" t="s">
        <v>51</v>
      </c>
      <c r="T17" s="30"/>
      <c r="U17" s="30"/>
      <c r="V17" s="30"/>
      <c r="W17" s="30"/>
      <c r="X17" s="30"/>
      <c r="Y17" s="46"/>
      <c r="Z17" s="31">
        <f t="shared" si="6"/>
        <v>3</v>
      </c>
      <c r="AA17" s="32">
        <f t="shared" si="0"/>
        <v>0</v>
      </c>
      <c r="AB17" s="45" t="s">
        <v>52</v>
      </c>
      <c r="AC17" s="33">
        <f t="shared" si="1"/>
        <v>1</v>
      </c>
      <c r="AD17" s="33">
        <v>1</v>
      </c>
      <c r="AE17" s="35">
        <f t="shared" si="2"/>
        <v>1</v>
      </c>
      <c r="AF17" s="43">
        <v>1</v>
      </c>
      <c r="AG17" s="37">
        <f t="shared" si="3"/>
        <v>1</v>
      </c>
      <c r="AH17" s="37">
        <v>1</v>
      </c>
      <c r="AI17" s="39">
        <f t="shared" si="7"/>
        <v>1</v>
      </c>
      <c r="AJ17" s="37">
        <f t="shared" si="4"/>
        <v>3</v>
      </c>
      <c r="AK17" s="8">
        <f t="shared" si="5"/>
        <v>1</v>
      </c>
    </row>
    <row r="18" spans="1:37" ht="45" customHeight="1">
      <c r="B18" s="40"/>
      <c r="C18" s="23">
        <v>4.3</v>
      </c>
      <c r="D18" s="44" t="s">
        <v>85</v>
      </c>
      <c r="E18" s="25">
        <v>4</v>
      </c>
      <c r="F18" s="26" t="s">
        <v>86</v>
      </c>
      <c r="G18" s="25" t="s">
        <v>82</v>
      </c>
      <c r="H18" s="27"/>
      <c r="I18" s="27"/>
      <c r="J18" s="27"/>
      <c r="K18" s="27"/>
      <c r="L18" s="28" t="s">
        <v>51</v>
      </c>
      <c r="M18" s="28"/>
      <c r="N18" s="28"/>
      <c r="O18" s="28"/>
      <c r="P18" s="29" t="s">
        <v>51</v>
      </c>
      <c r="Q18" s="29"/>
      <c r="R18" s="29"/>
      <c r="S18" s="29" t="s">
        <v>51</v>
      </c>
      <c r="T18" s="30"/>
      <c r="U18" s="30"/>
      <c r="V18" s="30"/>
      <c r="W18" s="30"/>
      <c r="X18" s="30"/>
      <c r="Y18" s="30"/>
      <c r="Z18" s="31">
        <f t="shared" si="6"/>
        <v>3</v>
      </c>
      <c r="AA18" s="32">
        <f t="shared" si="0"/>
        <v>0</v>
      </c>
      <c r="AB18" s="45" t="s">
        <v>52</v>
      </c>
      <c r="AC18" s="33">
        <f t="shared" si="1"/>
        <v>1</v>
      </c>
      <c r="AD18" s="33">
        <v>1</v>
      </c>
      <c r="AE18" s="35">
        <f t="shared" si="2"/>
        <v>1</v>
      </c>
      <c r="AF18" s="43">
        <v>1</v>
      </c>
      <c r="AG18" s="37">
        <f t="shared" si="3"/>
        <v>1</v>
      </c>
      <c r="AH18" s="37">
        <v>1</v>
      </c>
      <c r="AI18" s="39">
        <f t="shared" si="7"/>
        <v>1</v>
      </c>
      <c r="AJ18" s="37">
        <f t="shared" si="4"/>
        <v>3</v>
      </c>
      <c r="AK18" s="8">
        <f t="shared" si="5"/>
        <v>1</v>
      </c>
    </row>
    <row r="19" spans="1:37" ht="45" customHeight="1">
      <c r="B19" s="40"/>
      <c r="C19" s="23" t="s">
        <v>87</v>
      </c>
      <c r="D19" s="44" t="s">
        <v>88</v>
      </c>
      <c r="E19" s="25">
        <v>4</v>
      </c>
      <c r="F19" s="26" t="s">
        <v>89</v>
      </c>
      <c r="G19" s="25" t="s">
        <v>82</v>
      </c>
      <c r="H19" s="27"/>
      <c r="I19" s="27"/>
      <c r="J19" s="27"/>
      <c r="K19" s="27"/>
      <c r="L19" s="28" t="s">
        <v>51</v>
      </c>
      <c r="M19" s="28"/>
      <c r="N19" s="28"/>
      <c r="O19" s="28"/>
      <c r="P19" s="29" t="s">
        <v>51</v>
      </c>
      <c r="Q19" s="29"/>
      <c r="R19" s="29"/>
      <c r="S19" s="29" t="s">
        <v>51</v>
      </c>
      <c r="T19" s="30"/>
      <c r="U19" s="30"/>
      <c r="V19" s="30"/>
      <c r="W19" s="30"/>
      <c r="X19" s="30"/>
      <c r="Y19" s="30"/>
      <c r="Z19" s="31">
        <f t="shared" si="6"/>
        <v>3</v>
      </c>
      <c r="AA19" s="32">
        <f t="shared" si="0"/>
        <v>0</v>
      </c>
      <c r="AB19" s="45" t="s">
        <v>52</v>
      </c>
      <c r="AC19" s="33">
        <f t="shared" si="1"/>
        <v>1</v>
      </c>
      <c r="AD19" s="33">
        <v>1</v>
      </c>
      <c r="AE19" s="35">
        <f t="shared" si="2"/>
        <v>1</v>
      </c>
      <c r="AF19" s="43">
        <v>1</v>
      </c>
      <c r="AG19" s="37">
        <f t="shared" si="3"/>
        <v>1</v>
      </c>
      <c r="AH19" s="37">
        <v>1</v>
      </c>
      <c r="AI19" s="39">
        <f t="shared" si="7"/>
        <v>1</v>
      </c>
      <c r="AJ19" s="37">
        <f t="shared" si="4"/>
        <v>3</v>
      </c>
      <c r="AK19" s="8">
        <f t="shared" si="5"/>
        <v>1</v>
      </c>
    </row>
    <row r="20" spans="1:37" ht="58.5" customHeight="1">
      <c r="A20" s="7">
        <v>13</v>
      </c>
      <c r="B20" s="22" t="s">
        <v>90</v>
      </c>
      <c r="C20" s="23" t="s">
        <v>91</v>
      </c>
      <c r="D20" s="24" t="s">
        <v>92</v>
      </c>
      <c r="E20" s="25">
        <v>4</v>
      </c>
      <c r="F20" s="26" t="s">
        <v>93</v>
      </c>
      <c r="G20" s="25" t="s">
        <v>94</v>
      </c>
      <c r="H20" s="27" t="s">
        <v>51</v>
      </c>
      <c r="I20" s="27"/>
      <c r="J20" s="27"/>
      <c r="K20" s="27"/>
      <c r="L20" s="28" t="s">
        <v>51</v>
      </c>
      <c r="M20" s="28"/>
      <c r="N20" s="28"/>
      <c r="O20" s="28"/>
      <c r="P20" s="29" t="s">
        <v>51</v>
      </c>
      <c r="Q20" s="29"/>
      <c r="R20" s="29"/>
      <c r="S20" s="29" t="s">
        <v>51</v>
      </c>
      <c r="T20" s="30"/>
      <c r="U20" s="30"/>
      <c r="V20" s="30"/>
      <c r="W20" s="30"/>
      <c r="X20" s="30"/>
      <c r="Y20" s="47"/>
      <c r="Z20" s="31">
        <f t="shared" si="6"/>
        <v>4</v>
      </c>
      <c r="AA20" s="32">
        <f t="shared" si="0"/>
        <v>1</v>
      </c>
      <c r="AB20" s="32">
        <v>1</v>
      </c>
      <c r="AC20" s="33">
        <f t="shared" si="1"/>
        <v>1</v>
      </c>
      <c r="AD20" s="33">
        <v>1</v>
      </c>
      <c r="AE20" s="35">
        <f t="shared" si="2"/>
        <v>1</v>
      </c>
      <c r="AF20" s="43">
        <v>1</v>
      </c>
      <c r="AG20" s="37">
        <f t="shared" si="3"/>
        <v>1</v>
      </c>
      <c r="AH20" s="37">
        <v>1</v>
      </c>
      <c r="AI20" s="39">
        <f t="shared" si="7"/>
        <v>1</v>
      </c>
      <c r="AJ20" s="37">
        <f t="shared" si="4"/>
        <v>4</v>
      </c>
      <c r="AK20" s="8">
        <f t="shared" si="5"/>
        <v>1</v>
      </c>
    </row>
    <row r="21" spans="1:37" ht="21" customHeight="1">
      <c r="B21" s="48" t="s">
        <v>95</v>
      </c>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row>
    <row r="22" spans="1:37" ht="45" customHeight="1">
      <c r="B22" s="49" t="s">
        <v>96</v>
      </c>
      <c r="C22" s="50" t="s">
        <v>97</v>
      </c>
      <c r="D22" s="51" t="s">
        <v>98</v>
      </c>
      <c r="E22" s="52">
        <v>1</v>
      </c>
      <c r="F22" s="46" t="s">
        <v>99</v>
      </c>
      <c r="G22" s="46" t="s">
        <v>100</v>
      </c>
      <c r="H22" s="53"/>
      <c r="I22" s="53" t="s">
        <v>51</v>
      </c>
      <c r="J22" s="53"/>
      <c r="K22" s="53"/>
      <c r="L22" s="54"/>
      <c r="M22" s="54"/>
      <c r="N22" s="54"/>
      <c r="O22" s="54" t="s">
        <v>51</v>
      </c>
      <c r="P22" s="55"/>
      <c r="Q22" s="55"/>
      <c r="R22" s="55"/>
      <c r="S22" s="55"/>
      <c r="T22" s="56"/>
      <c r="U22" s="56"/>
      <c r="V22" s="56"/>
      <c r="W22" s="89"/>
      <c r="X22" s="89"/>
      <c r="Y22" s="47"/>
      <c r="Z22" s="31">
        <f>COUNTA(H22:S22)</f>
        <v>2</v>
      </c>
      <c r="AA22" s="32">
        <f>COUNTA(H22:J22)</f>
        <v>1</v>
      </c>
      <c r="AB22" s="32">
        <v>1</v>
      </c>
      <c r="AC22" s="33">
        <f>COUNTA(K22:M22)</f>
        <v>0</v>
      </c>
      <c r="AD22" s="34" t="s">
        <v>52</v>
      </c>
      <c r="AE22" s="35">
        <f>COUNTA(N22:P22)</f>
        <v>1</v>
      </c>
      <c r="AF22" s="36" t="s">
        <v>52</v>
      </c>
      <c r="AG22" s="37">
        <f>COUNTA(Q22:S22)</f>
        <v>0</v>
      </c>
      <c r="AH22" s="38" t="s">
        <v>53</v>
      </c>
      <c r="AI22" s="39" t="s">
        <v>52</v>
      </c>
      <c r="AJ22" s="37">
        <f t="shared" si="4"/>
        <v>1</v>
      </c>
      <c r="AK22" s="8">
        <f t="shared" si="5"/>
        <v>0.5</v>
      </c>
    </row>
    <row r="23" spans="1:37" ht="45" customHeight="1">
      <c r="B23" s="49"/>
      <c r="C23" s="50" t="s">
        <v>101</v>
      </c>
      <c r="D23" s="51" t="s">
        <v>102</v>
      </c>
      <c r="E23" s="56">
        <v>2</v>
      </c>
      <c r="F23" s="46" t="s">
        <v>103</v>
      </c>
      <c r="G23" s="46" t="s">
        <v>100</v>
      </c>
      <c r="H23" s="53"/>
      <c r="I23" s="53"/>
      <c r="J23" s="53"/>
      <c r="K23" s="53" t="s">
        <v>51</v>
      </c>
      <c r="L23" s="54"/>
      <c r="M23" s="54"/>
      <c r="N23" s="54"/>
      <c r="O23" s="54"/>
      <c r="P23" s="55" t="s">
        <v>51</v>
      </c>
      <c r="Q23" s="55"/>
      <c r="R23" s="55"/>
      <c r="S23" s="55"/>
      <c r="T23" s="56"/>
      <c r="U23" s="56"/>
      <c r="V23" s="56"/>
      <c r="W23" s="89"/>
      <c r="X23" s="89"/>
      <c r="Y23" s="47"/>
      <c r="Z23" s="31"/>
      <c r="AA23" s="32"/>
      <c r="AB23" s="32"/>
      <c r="AC23" s="33"/>
      <c r="AD23" s="34"/>
      <c r="AE23" s="35"/>
      <c r="AF23" s="36"/>
      <c r="AG23" s="37"/>
      <c r="AH23" s="38"/>
      <c r="AI23" s="39"/>
      <c r="AJ23" s="37"/>
    </row>
    <row r="24" spans="1:37" ht="45" customHeight="1">
      <c r="B24" s="49"/>
      <c r="C24" s="50" t="s">
        <v>104</v>
      </c>
      <c r="D24" s="58" t="s">
        <v>105</v>
      </c>
      <c r="E24" s="59">
        <v>6</v>
      </c>
      <c r="F24" s="60" t="s">
        <v>106</v>
      </c>
      <c r="G24" s="60" t="s">
        <v>100</v>
      </c>
      <c r="H24" s="53" t="s">
        <v>51</v>
      </c>
      <c r="I24" s="53"/>
      <c r="J24" s="53" t="s">
        <v>51</v>
      </c>
      <c r="K24" s="53"/>
      <c r="L24" s="54" t="s">
        <v>51</v>
      </c>
      <c r="M24" s="54"/>
      <c r="N24" s="54" t="s">
        <v>51</v>
      </c>
      <c r="O24" s="54"/>
      <c r="P24" s="55" t="s">
        <v>51</v>
      </c>
      <c r="Q24" s="55"/>
      <c r="R24" s="55" t="s">
        <v>51</v>
      </c>
      <c r="S24" s="55"/>
      <c r="T24" s="56"/>
      <c r="U24" s="56"/>
      <c r="V24" s="56"/>
      <c r="W24" s="89"/>
      <c r="X24" s="89"/>
      <c r="Y24" s="47"/>
      <c r="Z24" s="31"/>
      <c r="AA24" s="32"/>
      <c r="AB24" s="32"/>
      <c r="AC24" s="33"/>
      <c r="AD24" s="34"/>
      <c r="AE24" s="35"/>
      <c r="AF24" s="36"/>
      <c r="AG24" s="37"/>
      <c r="AH24" s="38"/>
      <c r="AI24" s="39"/>
      <c r="AJ24" s="37"/>
    </row>
    <row r="25" spans="1:37" ht="45" customHeight="1">
      <c r="B25" s="49"/>
      <c r="C25" s="50" t="s">
        <v>107</v>
      </c>
      <c r="D25" s="51" t="s">
        <v>108</v>
      </c>
      <c r="E25" s="56">
        <v>3</v>
      </c>
      <c r="F25" s="46" t="s">
        <v>109</v>
      </c>
      <c r="G25" s="46" t="s">
        <v>110</v>
      </c>
      <c r="H25" s="53"/>
      <c r="I25" s="53"/>
      <c r="J25" s="53"/>
      <c r="K25" s="53"/>
      <c r="L25" s="54" t="s">
        <v>51</v>
      </c>
      <c r="M25" s="54"/>
      <c r="N25" s="54" t="s">
        <v>51</v>
      </c>
      <c r="O25" s="54"/>
      <c r="P25" s="55" t="s">
        <v>51</v>
      </c>
      <c r="Q25" s="55"/>
      <c r="R25" s="55"/>
      <c r="S25" s="55"/>
      <c r="T25" s="56"/>
      <c r="U25" s="56"/>
      <c r="V25" s="56"/>
      <c r="W25" s="89"/>
      <c r="X25" s="89"/>
      <c r="Y25" s="47"/>
      <c r="Z25" s="31">
        <f>COUNTA(H25:S25)</f>
        <v>3</v>
      </c>
      <c r="AA25" s="32">
        <f>COUNTA(H25:J25)</f>
        <v>0</v>
      </c>
      <c r="AB25" s="45" t="s">
        <v>52</v>
      </c>
      <c r="AC25" s="33">
        <f>COUNTA(K25:M25)</f>
        <v>1</v>
      </c>
      <c r="AD25" s="33">
        <v>1</v>
      </c>
      <c r="AE25" s="35">
        <f>COUNTA(N25:P25)</f>
        <v>2</v>
      </c>
      <c r="AF25" s="36" t="s">
        <v>52</v>
      </c>
      <c r="AG25" s="37">
        <f>COUNTA(Q25:S25)</f>
        <v>0</v>
      </c>
      <c r="AH25" s="38" t="s">
        <v>53</v>
      </c>
      <c r="AI25" s="39" t="s">
        <v>52</v>
      </c>
      <c r="AJ25" s="37">
        <f t="shared" ref="AJ25:AJ48" si="8">SUM(AB25,AD25,AF25,AH25)</f>
        <v>1</v>
      </c>
      <c r="AK25" s="8">
        <f t="shared" ref="AK25:AK48" si="9">AJ25/Z25</f>
        <v>0.33333333333333331</v>
      </c>
    </row>
    <row r="26" spans="1:37" ht="66.75" customHeight="1">
      <c r="B26" s="61" t="s">
        <v>111</v>
      </c>
      <c r="C26" s="50" t="s">
        <v>55</v>
      </c>
      <c r="D26" s="62" t="s">
        <v>112</v>
      </c>
      <c r="E26" s="52" t="s">
        <v>113</v>
      </c>
      <c r="F26" s="46" t="s">
        <v>114</v>
      </c>
      <c r="G26" s="46" t="s">
        <v>115</v>
      </c>
      <c r="H26" s="53"/>
      <c r="I26" s="53"/>
      <c r="J26" s="53" t="s">
        <v>51</v>
      </c>
      <c r="K26" s="53"/>
      <c r="L26" s="54"/>
      <c r="M26" s="54"/>
      <c r="N26" s="54"/>
      <c r="O26" s="54"/>
      <c r="P26" s="55"/>
      <c r="Q26" s="55"/>
      <c r="R26" s="55"/>
      <c r="S26" s="55"/>
      <c r="T26" s="56"/>
      <c r="U26" s="56"/>
      <c r="V26" s="56"/>
      <c r="W26" s="89"/>
      <c r="X26" s="89"/>
      <c r="Y26" s="56"/>
      <c r="Z26" s="31">
        <f>COUNTA(H26:S26)</f>
        <v>1</v>
      </c>
      <c r="AA26" s="32">
        <f>COUNTA(H26:J26)</f>
        <v>1</v>
      </c>
      <c r="AB26" s="32">
        <v>1</v>
      </c>
      <c r="AC26" s="33">
        <f>COUNTA(K26:M26)</f>
        <v>0</v>
      </c>
      <c r="AD26" s="34" t="s">
        <v>52</v>
      </c>
      <c r="AE26" s="35">
        <f>COUNTA(N26:P26)</f>
        <v>0</v>
      </c>
      <c r="AF26" s="36" t="s">
        <v>52</v>
      </c>
      <c r="AG26" s="37">
        <f>COUNTA(Q26:S26)</f>
        <v>0</v>
      </c>
      <c r="AH26" s="38" t="s">
        <v>53</v>
      </c>
      <c r="AI26" s="39" t="s">
        <v>52</v>
      </c>
      <c r="AJ26" s="37">
        <f t="shared" si="8"/>
        <v>1</v>
      </c>
      <c r="AK26" s="8">
        <f t="shared" si="9"/>
        <v>1</v>
      </c>
    </row>
    <row r="27" spans="1:37" ht="45" customHeight="1">
      <c r="A27" s="7">
        <v>6</v>
      </c>
      <c r="B27" s="61" t="s">
        <v>116</v>
      </c>
      <c r="C27" s="50" t="s">
        <v>72</v>
      </c>
      <c r="D27" s="51" t="s">
        <v>117</v>
      </c>
      <c r="E27" s="56">
        <v>1</v>
      </c>
      <c r="F27" s="46" t="s">
        <v>118</v>
      </c>
      <c r="G27" s="46" t="s">
        <v>100</v>
      </c>
      <c r="H27" s="53" t="s">
        <v>51</v>
      </c>
      <c r="I27" s="53"/>
      <c r="J27" s="53"/>
      <c r="K27" s="53"/>
      <c r="L27" s="54"/>
      <c r="M27" s="54"/>
      <c r="N27" s="54"/>
      <c r="O27" s="54"/>
      <c r="P27" s="55"/>
      <c r="Q27" s="55"/>
      <c r="R27" s="55"/>
      <c r="S27" s="55"/>
      <c r="T27" s="56"/>
      <c r="U27" s="56"/>
      <c r="V27" s="56"/>
      <c r="W27" s="89"/>
      <c r="X27" s="89"/>
      <c r="Y27" s="47"/>
      <c r="Z27" s="31">
        <f>COUNTA(H27:S27)</f>
        <v>1</v>
      </c>
      <c r="AA27" s="32">
        <f>COUNTA(H27:J27)</f>
        <v>1</v>
      </c>
      <c r="AB27" s="45" t="s">
        <v>52</v>
      </c>
      <c r="AC27" s="33">
        <f>COUNTA(K27:M27)</f>
        <v>0</v>
      </c>
      <c r="AD27" s="34" t="s">
        <v>52</v>
      </c>
      <c r="AE27" s="35">
        <f>COUNTA(N27:P27)</f>
        <v>0</v>
      </c>
      <c r="AF27" s="43">
        <v>1</v>
      </c>
      <c r="AG27" s="37">
        <f>COUNTA(Q27:S27)</f>
        <v>0</v>
      </c>
      <c r="AH27" s="38" t="s">
        <v>53</v>
      </c>
      <c r="AI27" s="39" t="s">
        <v>52</v>
      </c>
      <c r="AJ27" s="37">
        <f t="shared" si="8"/>
        <v>1</v>
      </c>
      <c r="AK27" s="8">
        <f t="shared" si="9"/>
        <v>1</v>
      </c>
    </row>
    <row r="28" spans="1:37" ht="21" customHeight="1">
      <c r="B28" s="48" t="s">
        <v>119</v>
      </c>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row>
    <row r="29" spans="1:37" ht="45" customHeight="1">
      <c r="B29" s="49" t="s">
        <v>120</v>
      </c>
      <c r="C29" s="50" t="s">
        <v>97</v>
      </c>
      <c r="D29" s="44" t="s">
        <v>121</v>
      </c>
      <c r="E29" s="56">
        <v>2</v>
      </c>
      <c r="F29" s="51" t="s">
        <v>122</v>
      </c>
      <c r="G29" s="46" t="s">
        <v>50</v>
      </c>
      <c r="H29" s="27"/>
      <c r="I29" s="27"/>
      <c r="J29" s="27"/>
      <c r="K29" s="27"/>
      <c r="L29" s="28"/>
      <c r="M29" s="28"/>
      <c r="N29" s="28" t="s">
        <v>51</v>
      </c>
      <c r="O29" s="28"/>
      <c r="P29" s="29"/>
      <c r="Q29" s="29"/>
      <c r="R29" s="29"/>
      <c r="S29" s="29" t="s">
        <v>51</v>
      </c>
      <c r="T29" s="56"/>
      <c r="U29" s="30"/>
      <c r="V29" s="30"/>
      <c r="W29" s="30"/>
      <c r="X29" s="46"/>
      <c r="Y29" s="47"/>
      <c r="Z29" s="31">
        <f>COUNTA(H29:S29)</f>
        <v>2</v>
      </c>
      <c r="AA29" s="32">
        <f>COUNTA(H29:J29)</f>
        <v>0</v>
      </c>
      <c r="AB29" s="45" t="s">
        <v>52</v>
      </c>
      <c r="AC29" s="33">
        <f>COUNTA(K29:M29)</f>
        <v>0</v>
      </c>
      <c r="AD29" s="33">
        <v>1</v>
      </c>
      <c r="AE29" s="35">
        <f>COUNTA(N29:P29)</f>
        <v>1</v>
      </c>
      <c r="AF29" s="43">
        <v>1</v>
      </c>
      <c r="AG29" s="37">
        <f>COUNTA(Q29:S29)</f>
        <v>1</v>
      </c>
      <c r="AH29" s="37">
        <v>2</v>
      </c>
      <c r="AI29" s="39">
        <f t="shared" si="7"/>
        <v>2</v>
      </c>
      <c r="AJ29" s="37">
        <f t="shared" si="8"/>
        <v>4</v>
      </c>
      <c r="AK29" s="8">
        <f t="shared" si="9"/>
        <v>2</v>
      </c>
    </row>
    <row r="30" spans="1:37" ht="45" customHeight="1">
      <c r="B30" s="49"/>
      <c r="C30" s="50" t="s">
        <v>101</v>
      </c>
      <c r="D30" s="44" t="s">
        <v>123</v>
      </c>
      <c r="E30" s="56">
        <v>2</v>
      </c>
      <c r="F30" s="51" t="s">
        <v>122</v>
      </c>
      <c r="G30" s="46" t="s">
        <v>50</v>
      </c>
      <c r="H30" s="27"/>
      <c r="I30" s="27"/>
      <c r="J30" s="27"/>
      <c r="K30" s="27"/>
      <c r="L30" s="28"/>
      <c r="M30" s="28"/>
      <c r="N30" s="28" t="s">
        <v>51</v>
      </c>
      <c r="O30" s="28"/>
      <c r="P30" s="29"/>
      <c r="Q30" s="29"/>
      <c r="R30" s="29"/>
      <c r="S30" s="29" t="s">
        <v>51</v>
      </c>
      <c r="T30" s="56"/>
      <c r="U30" s="30"/>
      <c r="V30" s="30"/>
      <c r="W30" s="30"/>
      <c r="X30" s="46"/>
      <c r="Y30" s="47"/>
      <c r="Z30" s="31">
        <f>COUNTA(H30:S30)</f>
        <v>2</v>
      </c>
      <c r="AA30" s="32">
        <f>COUNTA(H30:J30)</f>
        <v>0</v>
      </c>
      <c r="AB30" s="45" t="s">
        <v>52</v>
      </c>
      <c r="AC30" s="33">
        <f>COUNTA(K30:M30)</f>
        <v>0</v>
      </c>
      <c r="AD30" s="33">
        <v>1</v>
      </c>
      <c r="AE30" s="35">
        <f>COUNTA(N30:P30)</f>
        <v>1</v>
      </c>
      <c r="AF30" s="43">
        <v>1</v>
      </c>
      <c r="AG30" s="37">
        <f>COUNTA(Q30:S30)</f>
        <v>1</v>
      </c>
      <c r="AH30" s="37">
        <v>2</v>
      </c>
      <c r="AI30" s="39">
        <f t="shared" si="7"/>
        <v>2</v>
      </c>
      <c r="AJ30" s="37">
        <f t="shared" si="8"/>
        <v>4</v>
      </c>
      <c r="AK30" s="8">
        <f t="shared" si="9"/>
        <v>2</v>
      </c>
    </row>
    <row r="31" spans="1:37" ht="45" customHeight="1">
      <c r="B31" s="49"/>
      <c r="C31" s="50" t="s">
        <v>104</v>
      </c>
      <c r="D31" s="44" t="s">
        <v>124</v>
      </c>
      <c r="E31" s="56">
        <v>2</v>
      </c>
      <c r="F31" s="51" t="s">
        <v>125</v>
      </c>
      <c r="G31" s="46" t="s">
        <v>126</v>
      </c>
      <c r="H31" s="27"/>
      <c r="I31" s="27"/>
      <c r="J31" s="27"/>
      <c r="K31" s="27"/>
      <c r="L31" s="28"/>
      <c r="M31" s="28"/>
      <c r="N31" s="28" t="s">
        <v>51</v>
      </c>
      <c r="O31" s="28"/>
      <c r="P31" s="29"/>
      <c r="Q31" s="29"/>
      <c r="R31" s="29"/>
      <c r="S31" s="29" t="s">
        <v>51</v>
      </c>
      <c r="T31" s="56"/>
      <c r="U31" s="30"/>
      <c r="V31" s="30"/>
      <c r="W31" s="30"/>
      <c r="X31" s="46"/>
      <c r="Y31" s="47"/>
      <c r="Z31" s="31"/>
      <c r="AA31" s="32"/>
      <c r="AB31" s="45"/>
      <c r="AC31" s="33"/>
      <c r="AD31" s="33"/>
      <c r="AE31" s="35"/>
      <c r="AF31" s="43"/>
      <c r="AG31" s="37"/>
      <c r="AH31" s="37"/>
      <c r="AI31" s="39"/>
      <c r="AJ31" s="37"/>
    </row>
    <row r="32" spans="1:37" ht="45" customHeight="1">
      <c r="B32" s="49" t="s">
        <v>127</v>
      </c>
      <c r="C32" s="50" t="s">
        <v>68</v>
      </c>
      <c r="D32" s="44" t="s">
        <v>128</v>
      </c>
      <c r="E32" s="56">
        <v>1</v>
      </c>
      <c r="F32" s="24" t="s">
        <v>129</v>
      </c>
      <c r="G32" s="46" t="s">
        <v>130</v>
      </c>
      <c r="H32" s="27"/>
      <c r="I32" s="27"/>
      <c r="J32" s="27"/>
      <c r="K32" s="27"/>
      <c r="L32" s="28"/>
      <c r="M32" s="28"/>
      <c r="N32" s="28"/>
      <c r="O32" s="28"/>
      <c r="P32" s="29"/>
      <c r="Q32" s="29"/>
      <c r="R32" s="29"/>
      <c r="S32" s="29" t="s">
        <v>51</v>
      </c>
      <c r="T32" s="56"/>
      <c r="U32" s="30"/>
      <c r="V32" s="30"/>
      <c r="W32" s="30"/>
      <c r="X32" s="46"/>
      <c r="Y32" s="47"/>
      <c r="Z32" s="31">
        <f>COUNTA(H32:S32)</f>
        <v>1</v>
      </c>
      <c r="AA32" s="32">
        <f>COUNTA(H32:J32)</f>
        <v>0</v>
      </c>
      <c r="AB32" s="45" t="s">
        <v>52</v>
      </c>
      <c r="AC32" s="33">
        <f>COUNTA(K32:M32)</f>
        <v>0</v>
      </c>
      <c r="AD32" s="33">
        <v>0</v>
      </c>
      <c r="AE32" s="35">
        <f>COUNTA(N32:P32)</f>
        <v>0</v>
      </c>
      <c r="AF32" s="36" t="s">
        <v>52</v>
      </c>
      <c r="AG32" s="37">
        <f>COUNTA(Q32:S32)</f>
        <v>1</v>
      </c>
      <c r="AH32" s="37">
        <v>1</v>
      </c>
      <c r="AI32" s="39">
        <f t="shared" si="7"/>
        <v>1</v>
      </c>
      <c r="AJ32" s="37">
        <f t="shared" si="8"/>
        <v>1</v>
      </c>
      <c r="AK32" s="8">
        <f t="shared" si="9"/>
        <v>1</v>
      </c>
    </row>
    <row r="33" spans="1:37" ht="45" customHeight="1">
      <c r="B33" s="49"/>
      <c r="C33" s="50" t="s">
        <v>59</v>
      </c>
      <c r="D33" s="44" t="s">
        <v>131</v>
      </c>
      <c r="E33" s="56">
        <v>1</v>
      </c>
      <c r="F33" s="51" t="s">
        <v>132</v>
      </c>
      <c r="G33" s="46" t="s">
        <v>130</v>
      </c>
      <c r="H33" s="27"/>
      <c r="I33" s="27"/>
      <c r="J33" s="27"/>
      <c r="K33" s="27"/>
      <c r="L33" s="28"/>
      <c r="M33" s="28"/>
      <c r="N33" s="28"/>
      <c r="O33" s="28"/>
      <c r="P33" s="29"/>
      <c r="Q33" s="29"/>
      <c r="R33" s="29"/>
      <c r="S33" s="29" t="s">
        <v>51</v>
      </c>
      <c r="T33" s="56"/>
      <c r="U33" s="30"/>
      <c r="V33" s="30"/>
      <c r="W33" s="30"/>
      <c r="X33" s="46"/>
      <c r="Y33" s="47"/>
      <c r="Z33" s="31">
        <f>COUNTA(H33:S33)</f>
        <v>1</v>
      </c>
      <c r="AA33" s="32">
        <f>COUNTA(H33:J33)</f>
        <v>0</v>
      </c>
      <c r="AB33" s="45" t="s">
        <v>52</v>
      </c>
      <c r="AC33" s="33">
        <f>COUNTA(K33:M33)</f>
        <v>0</v>
      </c>
      <c r="AD33" s="34" t="s">
        <v>52</v>
      </c>
      <c r="AE33" s="35">
        <f>COUNTA(N33:P33)</f>
        <v>0</v>
      </c>
      <c r="AF33" s="36" t="s">
        <v>52</v>
      </c>
      <c r="AG33" s="37">
        <f>COUNTA(Q33:S33)</f>
        <v>1</v>
      </c>
      <c r="AH33" s="37">
        <v>1</v>
      </c>
      <c r="AI33" s="39">
        <f t="shared" si="7"/>
        <v>1</v>
      </c>
      <c r="AJ33" s="37">
        <f t="shared" si="8"/>
        <v>1</v>
      </c>
      <c r="AK33" s="8">
        <f t="shared" si="9"/>
        <v>1</v>
      </c>
    </row>
    <row r="34" spans="1:37" ht="45" customHeight="1">
      <c r="B34" s="49"/>
      <c r="C34" s="50" t="s">
        <v>64</v>
      </c>
      <c r="D34" s="44" t="s">
        <v>133</v>
      </c>
      <c r="E34" s="56">
        <v>1</v>
      </c>
      <c r="F34" s="24" t="s">
        <v>134</v>
      </c>
      <c r="G34" s="46" t="s">
        <v>50</v>
      </c>
      <c r="H34" s="27"/>
      <c r="I34" s="27"/>
      <c r="J34" s="27"/>
      <c r="K34" s="27"/>
      <c r="L34" s="28"/>
      <c r="M34" s="28"/>
      <c r="N34" s="28"/>
      <c r="O34" s="28"/>
      <c r="P34" s="29"/>
      <c r="Q34" s="29"/>
      <c r="R34" s="29"/>
      <c r="S34" s="29" t="s">
        <v>51</v>
      </c>
      <c r="T34" s="56"/>
      <c r="U34" s="30"/>
      <c r="V34" s="30"/>
      <c r="W34" s="30"/>
      <c r="X34" s="46"/>
      <c r="Y34" s="47"/>
      <c r="Z34" s="31">
        <f>COUNTA(H34:S34)</f>
        <v>1</v>
      </c>
      <c r="AA34" s="32">
        <f>COUNTA(H34:J34)</f>
        <v>0</v>
      </c>
      <c r="AB34" s="45" t="s">
        <v>52</v>
      </c>
      <c r="AC34" s="33">
        <f>COUNTA(K34:M34)</f>
        <v>0</v>
      </c>
      <c r="AD34" s="34" t="s">
        <v>52</v>
      </c>
      <c r="AE34" s="35">
        <f>COUNTA(N34:P34)</f>
        <v>0</v>
      </c>
      <c r="AF34" s="36" t="s">
        <v>52</v>
      </c>
      <c r="AG34" s="37">
        <f>COUNTA(Q34:S34)</f>
        <v>1</v>
      </c>
      <c r="AH34" s="37">
        <v>1</v>
      </c>
      <c r="AI34" s="39">
        <f t="shared" si="7"/>
        <v>1</v>
      </c>
      <c r="AJ34" s="37">
        <f t="shared" si="8"/>
        <v>1</v>
      </c>
      <c r="AK34" s="8">
        <f t="shared" si="9"/>
        <v>1</v>
      </c>
    </row>
    <row r="35" spans="1:37" ht="45" customHeight="1">
      <c r="B35" s="49" t="s">
        <v>135</v>
      </c>
      <c r="C35" s="50" t="s">
        <v>72</v>
      </c>
      <c r="D35" s="90" t="s">
        <v>136</v>
      </c>
      <c r="E35" s="56">
        <v>1</v>
      </c>
      <c r="F35" s="51" t="s">
        <v>137</v>
      </c>
      <c r="G35" s="56" t="s">
        <v>138</v>
      </c>
      <c r="H35" s="27"/>
      <c r="I35" s="27"/>
      <c r="J35" s="27"/>
      <c r="K35" s="27"/>
      <c r="L35" s="28" t="s">
        <v>51</v>
      </c>
      <c r="M35" s="28"/>
      <c r="N35" s="28"/>
      <c r="O35" s="28"/>
      <c r="P35" s="29"/>
      <c r="Q35" s="29"/>
      <c r="R35" s="29"/>
      <c r="S35" s="29"/>
      <c r="T35" s="56"/>
      <c r="U35" s="30"/>
      <c r="V35" s="30"/>
      <c r="W35" s="30"/>
      <c r="X35" s="46"/>
      <c r="Y35" s="47"/>
      <c r="Z35" s="31"/>
      <c r="AA35" s="32"/>
      <c r="AB35" s="45"/>
      <c r="AC35" s="33"/>
      <c r="AD35" s="34"/>
      <c r="AE35" s="35"/>
      <c r="AF35" s="36"/>
      <c r="AG35" s="37"/>
      <c r="AH35" s="37"/>
      <c r="AI35" s="39"/>
      <c r="AJ35" s="37"/>
    </row>
    <row r="36" spans="1:37" ht="45" customHeight="1">
      <c r="A36" s="7">
        <v>10</v>
      </c>
      <c r="B36" s="49"/>
      <c r="C36" s="50">
        <v>3.2</v>
      </c>
      <c r="D36" s="44" t="s">
        <v>139</v>
      </c>
      <c r="E36" s="56">
        <v>1</v>
      </c>
      <c r="F36" s="51" t="s">
        <v>140</v>
      </c>
      <c r="G36" s="46" t="s">
        <v>141</v>
      </c>
      <c r="H36" s="27"/>
      <c r="I36" s="27"/>
      <c r="J36" s="27"/>
      <c r="K36" s="27"/>
      <c r="L36" s="28"/>
      <c r="M36" s="28"/>
      <c r="N36" s="28"/>
      <c r="O36" s="28"/>
      <c r="P36" s="29" t="s">
        <v>51</v>
      </c>
      <c r="Q36" s="29"/>
      <c r="R36" s="29"/>
      <c r="S36" s="29"/>
      <c r="T36" s="56"/>
      <c r="U36" s="30"/>
      <c r="V36" s="30"/>
      <c r="W36" s="30"/>
      <c r="X36" s="46"/>
      <c r="Y36" s="47"/>
      <c r="Z36" s="31">
        <f>COUNTA(H36:S36)</f>
        <v>1</v>
      </c>
      <c r="AA36" s="32">
        <f>COUNTA(H36:J36)</f>
        <v>0</v>
      </c>
      <c r="AB36" s="45" t="s">
        <v>52</v>
      </c>
      <c r="AC36" s="33">
        <f>COUNTA(K36:M36)</f>
        <v>0</v>
      </c>
      <c r="AD36" s="34" t="s">
        <v>52</v>
      </c>
      <c r="AE36" s="35">
        <f>COUNTA(N36:P36)</f>
        <v>1</v>
      </c>
      <c r="AF36" s="43">
        <v>1</v>
      </c>
      <c r="AG36" s="37">
        <f>COUNTA(Q36:S36)</f>
        <v>0</v>
      </c>
      <c r="AH36" s="38" t="s">
        <v>53</v>
      </c>
      <c r="AI36" s="39" t="s">
        <v>52</v>
      </c>
      <c r="AJ36" s="37">
        <f t="shared" si="8"/>
        <v>1</v>
      </c>
      <c r="AK36" s="8">
        <f t="shared" si="9"/>
        <v>1</v>
      </c>
    </row>
    <row r="37" spans="1:37" ht="45" customHeight="1">
      <c r="B37" s="49"/>
      <c r="C37" s="50">
        <v>3.3</v>
      </c>
      <c r="D37" s="44" t="s">
        <v>142</v>
      </c>
      <c r="E37" s="56">
        <v>1</v>
      </c>
      <c r="F37" s="51" t="s">
        <v>143</v>
      </c>
      <c r="G37" s="56" t="s">
        <v>138</v>
      </c>
      <c r="H37" s="27"/>
      <c r="I37" s="27"/>
      <c r="J37" s="27"/>
      <c r="K37" s="27"/>
      <c r="L37" s="28"/>
      <c r="M37" s="28"/>
      <c r="N37" s="28"/>
      <c r="O37" s="28"/>
      <c r="P37" s="29"/>
      <c r="Q37" s="29"/>
      <c r="R37" s="29"/>
      <c r="S37" s="29" t="s">
        <v>51</v>
      </c>
      <c r="T37" s="56"/>
      <c r="U37" s="30"/>
      <c r="V37" s="30"/>
      <c r="W37" s="30"/>
      <c r="X37" s="46"/>
      <c r="Y37" s="47"/>
      <c r="Z37" s="31"/>
      <c r="AA37" s="32"/>
      <c r="AB37" s="45"/>
      <c r="AC37" s="33"/>
      <c r="AD37" s="34"/>
      <c r="AE37" s="35"/>
      <c r="AF37" s="43"/>
      <c r="AG37" s="37"/>
      <c r="AH37" s="38"/>
      <c r="AI37" s="39"/>
      <c r="AJ37" s="37"/>
    </row>
    <row r="38" spans="1:37" ht="21" customHeight="1">
      <c r="B38" s="48" t="s">
        <v>144</v>
      </c>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row>
    <row r="39" spans="1:37" ht="45" customHeight="1">
      <c r="B39" s="64" t="s">
        <v>145</v>
      </c>
      <c r="C39" s="65" t="s">
        <v>97</v>
      </c>
      <c r="D39" s="24" t="s">
        <v>146</v>
      </c>
      <c r="E39" s="56">
        <v>1</v>
      </c>
      <c r="F39" s="24" t="s">
        <v>147</v>
      </c>
      <c r="G39" s="56" t="s">
        <v>148</v>
      </c>
      <c r="H39" s="27"/>
      <c r="I39" s="27"/>
      <c r="J39" s="27"/>
      <c r="K39" s="27"/>
      <c r="L39" s="28"/>
      <c r="M39" s="28" t="s">
        <v>51</v>
      </c>
      <c r="N39" s="28"/>
      <c r="O39" s="28"/>
      <c r="P39" s="29"/>
      <c r="Q39" s="29"/>
      <c r="R39" s="29"/>
      <c r="S39" s="29"/>
      <c r="T39" s="63"/>
      <c r="U39" s="63"/>
      <c r="V39" s="63"/>
      <c r="W39" s="30"/>
      <c r="X39" s="56"/>
      <c r="Y39" s="47"/>
      <c r="Z39" s="31">
        <f t="shared" ref="Z39:Z48" si="10">COUNTA(H39:S39)</f>
        <v>1</v>
      </c>
      <c r="AA39" s="32">
        <f t="shared" ref="AA39:AA48" si="11">COUNTA(H39:J39)</f>
        <v>0</v>
      </c>
      <c r="AB39" s="45" t="s">
        <v>52</v>
      </c>
      <c r="AC39" s="33">
        <f t="shared" ref="AC39:AC48" si="12">COUNTA(K39:M39)</f>
        <v>1</v>
      </c>
      <c r="AD39" s="33">
        <v>1</v>
      </c>
      <c r="AE39" s="35">
        <f t="shared" ref="AE39:AE48" si="13">COUNTA(N39:P39)</f>
        <v>0</v>
      </c>
      <c r="AF39" s="36" t="s">
        <v>52</v>
      </c>
      <c r="AG39" s="37">
        <f t="shared" ref="AG39:AG48" si="14">COUNTA(Q39:S39)</f>
        <v>0</v>
      </c>
      <c r="AH39" s="38" t="s">
        <v>53</v>
      </c>
      <c r="AI39" s="39" t="s">
        <v>52</v>
      </c>
      <c r="AJ39" s="37">
        <f t="shared" si="8"/>
        <v>1</v>
      </c>
      <c r="AK39" s="8">
        <f t="shared" si="9"/>
        <v>1</v>
      </c>
    </row>
    <row r="40" spans="1:37" ht="45" customHeight="1">
      <c r="B40" s="64"/>
      <c r="C40" s="65" t="s">
        <v>101</v>
      </c>
      <c r="D40" s="24" t="s">
        <v>149</v>
      </c>
      <c r="E40" s="56">
        <v>1</v>
      </c>
      <c r="F40" s="24" t="s">
        <v>150</v>
      </c>
      <c r="G40" s="56" t="s">
        <v>151</v>
      </c>
      <c r="H40" s="27"/>
      <c r="I40" s="27"/>
      <c r="J40" s="27"/>
      <c r="K40" s="27"/>
      <c r="L40" s="28"/>
      <c r="M40" s="28" t="s">
        <v>51</v>
      </c>
      <c r="N40" s="28"/>
      <c r="O40" s="28"/>
      <c r="P40" s="29"/>
      <c r="Q40" s="29"/>
      <c r="R40" s="29"/>
      <c r="S40" s="29"/>
      <c r="T40" s="63"/>
      <c r="U40" s="63"/>
      <c r="V40" s="63"/>
      <c r="W40" s="30"/>
      <c r="X40" s="56"/>
      <c r="Y40" s="47"/>
      <c r="Z40" s="31">
        <f t="shared" si="10"/>
        <v>1</v>
      </c>
      <c r="AA40" s="32">
        <f t="shared" si="11"/>
        <v>0</v>
      </c>
      <c r="AB40" s="45" t="s">
        <v>52</v>
      </c>
      <c r="AC40" s="33">
        <f t="shared" si="12"/>
        <v>1</v>
      </c>
      <c r="AD40" s="33">
        <v>0</v>
      </c>
      <c r="AE40" s="35">
        <f t="shared" si="13"/>
        <v>0</v>
      </c>
      <c r="AF40" s="36" t="s">
        <v>52</v>
      </c>
      <c r="AG40" s="37">
        <f t="shared" si="14"/>
        <v>0</v>
      </c>
      <c r="AH40" s="38" t="s">
        <v>53</v>
      </c>
      <c r="AI40" s="39" t="s">
        <v>52</v>
      </c>
      <c r="AJ40" s="37">
        <f t="shared" si="8"/>
        <v>0</v>
      </c>
      <c r="AK40" s="8">
        <f t="shared" si="9"/>
        <v>0</v>
      </c>
    </row>
    <row r="41" spans="1:37" ht="45" customHeight="1">
      <c r="B41" s="64"/>
      <c r="C41" s="65" t="s">
        <v>104</v>
      </c>
      <c r="D41" s="24" t="s">
        <v>152</v>
      </c>
      <c r="E41" s="56">
        <v>1</v>
      </c>
      <c r="F41" s="24" t="s">
        <v>153</v>
      </c>
      <c r="G41" s="56" t="s">
        <v>141</v>
      </c>
      <c r="H41" s="27"/>
      <c r="I41" s="27"/>
      <c r="J41" s="27"/>
      <c r="K41" s="27"/>
      <c r="L41" s="28"/>
      <c r="M41" s="28"/>
      <c r="N41" s="28"/>
      <c r="O41" s="28" t="s">
        <v>51</v>
      </c>
      <c r="P41" s="29"/>
      <c r="Q41" s="29"/>
      <c r="R41" s="29"/>
      <c r="S41" s="29"/>
      <c r="T41" s="63"/>
      <c r="U41" s="63"/>
      <c r="V41" s="63"/>
      <c r="W41" s="30"/>
      <c r="X41" s="56"/>
      <c r="Y41" s="47"/>
      <c r="Z41" s="31">
        <f t="shared" si="10"/>
        <v>1</v>
      </c>
      <c r="AA41" s="32">
        <f t="shared" si="11"/>
        <v>0</v>
      </c>
      <c r="AB41" s="45" t="s">
        <v>52</v>
      </c>
      <c r="AC41" s="33">
        <f t="shared" si="12"/>
        <v>0</v>
      </c>
      <c r="AD41" s="34" t="s">
        <v>52</v>
      </c>
      <c r="AE41" s="35">
        <f t="shared" si="13"/>
        <v>1</v>
      </c>
      <c r="AF41" s="43">
        <v>1</v>
      </c>
      <c r="AG41" s="37">
        <f t="shared" si="14"/>
        <v>0</v>
      </c>
      <c r="AH41" s="38" t="s">
        <v>53</v>
      </c>
      <c r="AI41" s="39" t="s">
        <v>52</v>
      </c>
      <c r="AJ41" s="37">
        <f t="shared" si="8"/>
        <v>1</v>
      </c>
      <c r="AK41" s="8">
        <f t="shared" si="9"/>
        <v>1</v>
      </c>
    </row>
    <row r="42" spans="1:37" ht="45" customHeight="1">
      <c r="B42" s="64" t="s">
        <v>154</v>
      </c>
      <c r="C42" s="65" t="s">
        <v>55</v>
      </c>
      <c r="D42" s="24" t="s">
        <v>155</v>
      </c>
      <c r="E42" s="56">
        <v>1</v>
      </c>
      <c r="F42" s="24" t="s">
        <v>156</v>
      </c>
      <c r="G42" s="56" t="s">
        <v>130</v>
      </c>
      <c r="H42" s="27"/>
      <c r="I42" s="27"/>
      <c r="J42" s="27"/>
      <c r="K42" s="27" t="s">
        <v>51</v>
      </c>
      <c r="L42" s="28"/>
      <c r="M42" s="28"/>
      <c r="N42" s="28"/>
      <c r="O42" s="28"/>
      <c r="P42" s="29"/>
      <c r="Q42" s="29"/>
      <c r="R42" s="29"/>
      <c r="S42" s="29"/>
      <c r="T42" s="63"/>
      <c r="U42" s="63"/>
      <c r="V42" s="63"/>
      <c r="W42" s="30"/>
      <c r="X42" s="56"/>
      <c r="Y42" s="47"/>
      <c r="Z42" s="31">
        <f t="shared" si="10"/>
        <v>1</v>
      </c>
      <c r="AA42" s="32">
        <f t="shared" si="11"/>
        <v>0</v>
      </c>
      <c r="AB42" s="45" t="s">
        <v>52</v>
      </c>
      <c r="AC42" s="33">
        <f t="shared" si="12"/>
        <v>1</v>
      </c>
      <c r="AD42" s="33">
        <v>1</v>
      </c>
      <c r="AE42" s="35">
        <f t="shared" si="13"/>
        <v>0</v>
      </c>
      <c r="AF42" s="36" t="s">
        <v>52</v>
      </c>
      <c r="AG42" s="37">
        <f t="shared" si="14"/>
        <v>0</v>
      </c>
      <c r="AH42" s="38" t="s">
        <v>53</v>
      </c>
      <c r="AI42" s="39" t="s">
        <v>52</v>
      </c>
      <c r="AJ42" s="37">
        <f t="shared" si="8"/>
        <v>1</v>
      </c>
      <c r="AK42" s="8">
        <f t="shared" si="9"/>
        <v>1</v>
      </c>
    </row>
    <row r="43" spans="1:37" ht="102" customHeight="1">
      <c r="B43" s="64"/>
      <c r="C43" s="65" t="s">
        <v>59</v>
      </c>
      <c r="D43" s="24" t="s">
        <v>157</v>
      </c>
      <c r="E43" s="56">
        <v>1</v>
      </c>
      <c r="F43" s="24" t="s">
        <v>158</v>
      </c>
      <c r="G43" s="56" t="s">
        <v>159</v>
      </c>
      <c r="H43" s="27"/>
      <c r="I43" s="27"/>
      <c r="J43" s="27" t="s">
        <v>51</v>
      </c>
      <c r="K43" s="27"/>
      <c r="L43" s="28"/>
      <c r="M43" s="28"/>
      <c r="N43" s="28"/>
      <c r="O43" s="28"/>
      <c r="P43" s="29"/>
      <c r="Q43" s="29"/>
      <c r="R43" s="29"/>
      <c r="S43" s="29"/>
      <c r="T43" s="63"/>
      <c r="U43" s="63"/>
      <c r="V43" s="63"/>
      <c r="W43" s="30"/>
      <c r="X43" s="56"/>
      <c r="Y43" s="47"/>
      <c r="Z43" s="31">
        <f t="shared" si="10"/>
        <v>1</v>
      </c>
      <c r="AA43" s="32">
        <f t="shared" si="11"/>
        <v>1</v>
      </c>
      <c r="AB43" s="32">
        <v>0</v>
      </c>
      <c r="AC43" s="33">
        <f t="shared" si="12"/>
        <v>0</v>
      </c>
      <c r="AD43" s="34" t="s">
        <v>52</v>
      </c>
      <c r="AE43" s="35">
        <f t="shared" si="13"/>
        <v>0</v>
      </c>
      <c r="AF43" s="36" t="s">
        <v>52</v>
      </c>
      <c r="AG43" s="37">
        <f t="shared" si="14"/>
        <v>0</v>
      </c>
      <c r="AH43" s="38" t="s">
        <v>53</v>
      </c>
      <c r="AI43" s="39" t="s">
        <v>52</v>
      </c>
      <c r="AJ43" s="37">
        <f t="shared" si="8"/>
        <v>0</v>
      </c>
      <c r="AK43" s="8">
        <f t="shared" si="9"/>
        <v>0</v>
      </c>
    </row>
    <row r="44" spans="1:37" ht="45" customHeight="1">
      <c r="B44" s="64"/>
      <c r="C44" s="65" t="s">
        <v>64</v>
      </c>
      <c r="D44" s="24" t="s">
        <v>160</v>
      </c>
      <c r="E44" s="56">
        <v>1</v>
      </c>
      <c r="F44" s="24" t="s">
        <v>161</v>
      </c>
      <c r="G44" s="56" t="s">
        <v>159</v>
      </c>
      <c r="H44" s="27"/>
      <c r="I44" s="27"/>
      <c r="J44" s="27"/>
      <c r="K44" s="27"/>
      <c r="L44" s="28"/>
      <c r="M44" s="28"/>
      <c r="N44" s="28"/>
      <c r="O44" s="28"/>
      <c r="P44" s="29"/>
      <c r="Q44" s="29"/>
      <c r="R44" s="29"/>
      <c r="S44" s="29" t="s">
        <v>51</v>
      </c>
      <c r="T44" s="63"/>
      <c r="U44" s="63"/>
      <c r="V44" s="63"/>
      <c r="W44" s="30"/>
      <c r="X44" s="56"/>
      <c r="Y44" s="47"/>
      <c r="Z44" s="31">
        <f t="shared" si="10"/>
        <v>1</v>
      </c>
      <c r="AA44" s="32">
        <f t="shared" si="11"/>
        <v>0</v>
      </c>
      <c r="AB44" s="45" t="s">
        <v>52</v>
      </c>
      <c r="AC44" s="33">
        <f t="shared" si="12"/>
        <v>0</v>
      </c>
      <c r="AD44" s="34" t="s">
        <v>52</v>
      </c>
      <c r="AE44" s="35">
        <f t="shared" si="13"/>
        <v>0</v>
      </c>
      <c r="AF44" s="36" t="s">
        <v>52</v>
      </c>
      <c r="AG44" s="37">
        <f t="shared" si="14"/>
        <v>1</v>
      </c>
      <c r="AH44" s="37">
        <v>1</v>
      </c>
      <c r="AI44" s="39">
        <f t="shared" si="7"/>
        <v>1</v>
      </c>
      <c r="AJ44" s="37">
        <f t="shared" si="8"/>
        <v>1</v>
      </c>
      <c r="AK44" s="8">
        <f t="shared" si="9"/>
        <v>1</v>
      </c>
    </row>
    <row r="45" spans="1:37" ht="45" customHeight="1">
      <c r="B45" s="64"/>
      <c r="C45" s="65" t="s">
        <v>68</v>
      </c>
      <c r="D45" s="24" t="s">
        <v>162</v>
      </c>
      <c r="E45" s="56">
        <v>1</v>
      </c>
      <c r="F45" s="24" t="s">
        <v>163</v>
      </c>
      <c r="G45" s="56" t="s">
        <v>159</v>
      </c>
      <c r="H45" s="27"/>
      <c r="I45" s="27"/>
      <c r="J45" s="27"/>
      <c r="K45" s="27"/>
      <c r="L45" s="28"/>
      <c r="M45" s="28"/>
      <c r="N45" s="28"/>
      <c r="O45" s="28"/>
      <c r="P45" s="29"/>
      <c r="Q45" s="29"/>
      <c r="R45" s="29"/>
      <c r="S45" s="29" t="s">
        <v>51</v>
      </c>
      <c r="T45" s="63"/>
      <c r="U45" s="63"/>
      <c r="V45" s="63"/>
      <c r="W45" s="30"/>
      <c r="X45" s="56"/>
      <c r="Y45" s="47"/>
      <c r="Z45" s="31">
        <f t="shared" si="10"/>
        <v>1</v>
      </c>
      <c r="AA45" s="32">
        <f t="shared" si="11"/>
        <v>0</v>
      </c>
      <c r="AB45" s="45" t="s">
        <v>52</v>
      </c>
      <c r="AC45" s="33">
        <f t="shared" si="12"/>
        <v>0</v>
      </c>
      <c r="AD45" s="34" t="s">
        <v>52</v>
      </c>
      <c r="AE45" s="35">
        <f t="shared" si="13"/>
        <v>0</v>
      </c>
      <c r="AF45" s="36" t="s">
        <v>52</v>
      </c>
      <c r="AG45" s="37">
        <f t="shared" si="14"/>
        <v>1</v>
      </c>
      <c r="AH45" s="37">
        <v>0</v>
      </c>
      <c r="AI45" s="39">
        <f t="shared" si="7"/>
        <v>0</v>
      </c>
      <c r="AJ45" s="37">
        <f t="shared" si="8"/>
        <v>0</v>
      </c>
      <c r="AK45" s="8">
        <f t="shared" si="9"/>
        <v>0</v>
      </c>
    </row>
    <row r="46" spans="1:37" ht="78" customHeight="1">
      <c r="B46" s="64" t="s">
        <v>164</v>
      </c>
      <c r="C46" s="65" t="s">
        <v>72</v>
      </c>
      <c r="D46" s="24" t="s">
        <v>165</v>
      </c>
      <c r="E46" s="56" t="s">
        <v>166</v>
      </c>
      <c r="F46" s="24" t="s">
        <v>167</v>
      </c>
      <c r="G46" s="56" t="s">
        <v>141</v>
      </c>
      <c r="H46" s="27"/>
      <c r="I46" s="27"/>
      <c r="J46" s="27"/>
      <c r="K46" s="27"/>
      <c r="L46" s="28"/>
      <c r="M46" s="28"/>
      <c r="N46" s="28" t="s">
        <v>51</v>
      </c>
      <c r="O46" s="28"/>
      <c r="P46" s="29"/>
      <c r="Q46" s="29"/>
      <c r="R46" s="29"/>
      <c r="S46" s="29"/>
      <c r="T46" s="63"/>
      <c r="U46" s="63"/>
      <c r="V46" s="63"/>
      <c r="W46" s="30"/>
      <c r="X46" s="56"/>
      <c r="Y46" s="47"/>
      <c r="Z46" s="31">
        <f t="shared" si="10"/>
        <v>1</v>
      </c>
      <c r="AA46" s="32">
        <f t="shared" si="11"/>
        <v>0</v>
      </c>
      <c r="AB46" s="45" t="s">
        <v>52</v>
      </c>
      <c r="AC46" s="33">
        <f t="shared" si="12"/>
        <v>0</v>
      </c>
      <c r="AD46" s="34" t="s">
        <v>52</v>
      </c>
      <c r="AE46" s="35">
        <f t="shared" si="13"/>
        <v>1</v>
      </c>
      <c r="AF46" s="43">
        <v>1</v>
      </c>
      <c r="AG46" s="37">
        <f t="shared" si="14"/>
        <v>0</v>
      </c>
      <c r="AH46" s="38" t="s">
        <v>53</v>
      </c>
      <c r="AI46" s="39" t="s">
        <v>52</v>
      </c>
      <c r="AJ46" s="37">
        <f t="shared" si="8"/>
        <v>1</v>
      </c>
      <c r="AK46" s="8">
        <f t="shared" si="9"/>
        <v>1</v>
      </c>
    </row>
    <row r="47" spans="1:37" ht="45" customHeight="1">
      <c r="B47" s="64"/>
      <c r="C47" s="65" t="s">
        <v>75</v>
      </c>
      <c r="D47" s="24" t="s">
        <v>168</v>
      </c>
      <c r="E47" s="56" t="s">
        <v>166</v>
      </c>
      <c r="F47" s="24" t="s">
        <v>167</v>
      </c>
      <c r="G47" s="56" t="s">
        <v>141</v>
      </c>
      <c r="H47" s="27"/>
      <c r="I47" s="27"/>
      <c r="J47" s="27"/>
      <c r="K47" s="27"/>
      <c r="L47" s="28"/>
      <c r="M47" s="28"/>
      <c r="N47" s="28"/>
      <c r="O47" s="28"/>
      <c r="P47" s="29"/>
      <c r="Q47" s="29"/>
      <c r="R47" s="29"/>
      <c r="S47" s="29" t="s">
        <v>51</v>
      </c>
      <c r="T47" s="63"/>
      <c r="U47" s="63"/>
      <c r="V47" s="63"/>
      <c r="W47" s="30"/>
      <c r="X47" s="56"/>
      <c r="Y47" s="47"/>
      <c r="Z47" s="31">
        <f t="shared" si="10"/>
        <v>1</v>
      </c>
      <c r="AA47" s="32">
        <f t="shared" si="11"/>
        <v>0</v>
      </c>
      <c r="AB47" s="45" t="s">
        <v>52</v>
      </c>
      <c r="AC47" s="33">
        <f t="shared" si="12"/>
        <v>0</v>
      </c>
      <c r="AD47" s="34" t="s">
        <v>52</v>
      </c>
      <c r="AE47" s="35">
        <f t="shared" si="13"/>
        <v>0</v>
      </c>
      <c r="AF47" s="36" t="s">
        <v>52</v>
      </c>
      <c r="AG47" s="37">
        <f t="shared" si="14"/>
        <v>1</v>
      </c>
      <c r="AH47" s="37">
        <v>1</v>
      </c>
      <c r="AI47" s="39">
        <f t="shared" si="7"/>
        <v>1</v>
      </c>
      <c r="AJ47" s="37">
        <f t="shared" si="8"/>
        <v>1</v>
      </c>
      <c r="AK47" s="8">
        <f t="shared" si="9"/>
        <v>1</v>
      </c>
    </row>
    <row r="48" spans="1:37" ht="45" customHeight="1">
      <c r="B48" s="64" t="s">
        <v>169</v>
      </c>
      <c r="C48" s="65" t="s">
        <v>79</v>
      </c>
      <c r="D48" s="24" t="s">
        <v>170</v>
      </c>
      <c r="E48" s="56">
        <v>1</v>
      </c>
      <c r="F48" s="24" t="s">
        <v>171</v>
      </c>
      <c r="G48" s="56" t="s">
        <v>159</v>
      </c>
      <c r="H48" s="27"/>
      <c r="I48" s="27"/>
      <c r="J48" s="27"/>
      <c r="K48" s="27" t="s">
        <v>51</v>
      </c>
      <c r="L48" s="28"/>
      <c r="M48" s="28"/>
      <c r="N48" s="28"/>
      <c r="O48" s="28"/>
      <c r="P48" s="29"/>
      <c r="Q48" s="29"/>
      <c r="R48" s="29"/>
      <c r="S48" s="29"/>
      <c r="T48" s="63"/>
      <c r="U48" s="63"/>
      <c r="V48" s="63"/>
      <c r="W48" s="30"/>
      <c r="X48" s="56"/>
      <c r="Y48" s="47"/>
      <c r="Z48" s="31">
        <f t="shared" si="10"/>
        <v>1</v>
      </c>
      <c r="AA48" s="32">
        <f t="shared" si="11"/>
        <v>0</v>
      </c>
      <c r="AB48" s="45" t="s">
        <v>52</v>
      </c>
      <c r="AC48" s="33">
        <f t="shared" si="12"/>
        <v>1</v>
      </c>
      <c r="AD48" s="33">
        <v>1</v>
      </c>
      <c r="AE48" s="35">
        <f t="shared" si="13"/>
        <v>0</v>
      </c>
      <c r="AF48" s="36" t="s">
        <v>52</v>
      </c>
      <c r="AG48" s="37">
        <f t="shared" si="14"/>
        <v>0</v>
      </c>
      <c r="AH48" s="38" t="s">
        <v>53</v>
      </c>
      <c r="AI48" s="39" t="s">
        <v>52</v>
      </c>
      <c r="AJ48" s="37">
        <f t="shared" si="8"/>
        <v>1</v>
      </c>
      <c r="AK48" s="8">
        <f t="shared" si="9"/>
        <v>1</v>
      </c>
    </row>
    <row r="49" spans="1:37" ht="45" customHeight="1">
      <c r="B49" s="64"/>
      <c r="C49" s="65" t="s">
        <v>83</v>
      </c>
      <c r="D49" s="24" t="s">
        <v>172</v>
      </c>
      <c r="E49" s="56">
        <v>1</v>
      </c>
      <c r="F49" s="24" t="s">
        <v>173</v>
      </c>
      <c r="G49" s="56" t="s">
        <v>94</v>
      </c>
      <c r="H49" s="27"/>
      <c r="I49" s="27"/>
      <c r="J49" s="27"/>
      <c r="K49" s="27" t="s">
        <v>51</v>
      </c>
      <c r="L49" s="28"/>
      <c r="M49" s="28"/>
      <c r="N49" s="28"/>
      <c r="O49" s="28"/>
      <c r="P49" s="29"/>
      <c r="Q49" s="29"/>
      <c r="R49" s="29"/>
      <c r="S49" s="29"/>
      <c r="T49" s="63"/>
      <c r="U49" s="63"/>
      <c r="V49" s="63"/>
      <c r="W49" s="30"/>
      <c r="X49" s="56"/>
      <c r="Y49" s="47"/>
      <c r="Z49" s="31"/>
      <c r="AA49" s="32"/>
      <c r="AB49" s="45"/>
      <c r="AC49" s="33"/>
      <c r="AD49" s="33"/>
      <c r="AE49" s="35"/>
      <c r="AF49" s="36"/>
      <c r="AG49" s="37"/>
      <c r="AH49" s="38"/>
      <c r="AI49" s="39"/>
      <c r="AJ49" s="37"/>
    </row>
    <row r="50" spans="1:37" ht="70.5" customHeight="1">
      <c r="B50" s="64"/>
      <c r="C50" s="65" t="s">
        <v>83</v>
      </c>
      <c r="D50" s="24" t="s">
        <v>174</v>
      </c>
      <c r="E50" s="56" t="s">
        <v>175</v>
      </c>
      <c r="F50" s="56" t="s">
        <v>176</v>
      </c>
      <c r="G50" s="56" t="s">
        <v>177</v>
      </c>
      <c r="H50" s="53" t="s">
        <v>51</v>
      </c>
      <c r="I50" s="53" t="s">
        <v>51</v>
      </c>
      <c r="J50" s="53" t="s">
        <v>51</v>
      </c>
      <c r="K50" s="53" t="s">
        <v>51</v>
      </c>
      <c r="L50" s="54" t="s">
        <v>51</v>
      </c>
      <c r="M50" s="54" t="s">
        <v>51</v>
      </c>
      <c r="N50" s="54" t="s">
        <v>51</v>
      </c>
      <c r="O50" s="54" t="s">
        <v>51</v>
      </c>
      <c r="P50" s="55" t="s">
        <v>51</v>
      </c>
      <c r="Q50" s="55" t="s">
        <v>51</v>
      </c>
      <c r="R50" s="55" t="s">
        <v>51</v>
      </c>
      <c r="S50" s="55" t="s">
        <v>51</v>
      </c>
      <c r="T50" s="63"/>
      <c r="U50" s="63"/>
      <c r="V50" s="63"/>
      <c r="W50" s="30"/>
      <c r="X50" s="56"/>
      <c r="Y50" s="47"/>
      <c r="Z50" s="31">
        <v>12</v>
      </c>
      <c r="AA50" s="32">
        <f>COUNTA(H50:J50)</f>
        <v>3</v>
      </c>
      <c r="AB50" s="32">
        <v>3</v>
      </c>
      <c r="AC50" s="33">
        <f>COUNTA(K50:M50)</f>
        <v>3</v>
      </c>
      <c r="AD50" s="33">
        <v>3</v>
      </c>
      <c r="AE50" s="35">
        <f>COUNTA(N50:P50)</f>
        <v>3</v>
      </c>
      <c r="AF50" s="43">
        <v>3</v>
      </c>
      <c r="AG50" s="37">
        <f>COUNTA(Q50:S50)</f>
        <v>3</v>
      </c>
      <c r="AH50" s="37">
        <v>3</v>
      </c>
      <c r="AI50" s="39">
        <f t="shared" si="7"/>
        <v>1</v>
      </c>
      <c r="AJ50" s="37">
        <f t="shared" ref="AJ50:AJ66" si="15">SUM(AB50,AD50,AF50,AH50)</f>
        <v>12</v>
      </c>
      <c r="AK50" s="8">
        <f t="shared" ref="AK50:AK66" si="16">AJ50/Z50</f>
        <v>1</v>
      </c>
    </row>
    <row r="51" spans="1:37" ht="91.5" customHeight="1">
      <c r="B51" s="64"/>
      <c r="C51" s="65" t="s">
        <v>178</v>
      </c>
      <c r="D51" s="24" t="s">
        <v>179</v>
      </c>
      <c r="E51" s="24" t="s">
        <v>180</v>
      </c>
      <c r="F51" s="56" t="s">
        <v>181</v>
      </c>
      <c r="G51" s="56" t="s">
        <v>177</v>
      </c>
      <c r="H51" s="27"/>
      <c r="I51" s="27"/>
      <c r="J51" s="27"/>
      <c r="K51" s="66"/>
      <c r="L51" s="28"/>
      <c r="M51" s="28"/>
      <c r="N51" s="28" t="s">
        <v>51</v>
      </c>
      <c r="O51" s="28"/>
      <c r="P51" s="29"/>
      <c r="Q51" s="29"/>
      <c r="R51" s="29"/>
      <c r="S51" s="29"/>
      <c r="T51" s="63"/>
      <c r="U51" s="63"/>
      <c r="V51" s="63"/>
      <c r="W51" s="30"/>
      <c r="X51" s="56"/>
      <c r="Y51" s="47"/>
      <c r="Z51" s="31">
        <f>COUNTA(H51:S51)</f>
        <v>1</v>
      </c>
      <c r="AA51" s="32">
        <f>COUNTA(H51:J51)</f>
        <v>0</v>
      </c>
      <c r="AB51" s="45" t="s">
        <v>52</v>
      </c>
      <c r="AC51" s="33">
        <f>COUNTA(K51:M51)</f>
        <v>0</v>
      </c>
      <c r="AD51" s="34" t="s">
        <v>52</v>
      </c>
      <c r="AE51" s="35">
        <f>COUNTA(N51:P51)</f>
        <v>1</v>
      </c>
      <c r="AF51" s="43">
        <v>1</v>
      </c>
      <c r="AG51" s="37">
        <f>COUNTA(Q51:S51)</f>
        <v>0</v>
      </c>
      <c r="AH51" s="38" t="s">
        <v>53</v>
      </c>
      <c r="AI51" s="39" t="s">
        <v>52</v>
      </c>
      <c r="AJ51" s="37">
        <f t="shared" si="15"/>
        <v>1</v>
      </c>
      <c r="AK51" s="8">
        <f t="shared" si="16"/>
        <v>1</v>
      </c>
    </row>
    <row r="52" spans="1:37" ht="96" customHeight="1">
      <c r="B52" s="64" t="s">
        <v>182</v>
      </c>
      <c r="C52" s="65" t="s">
        <v>91</v>
      </c>
      <c r="D52" s="24" t="s">
        <v>183</v>
      </c>
      <c r="E52" s="56" t="s">
        <v>184</v>
      </c>
      <c r="F52" s="56" t="s">
        <v>185</v>
      </c>
      <c r="G52" s="56" t="s">
        <v>177</v>
      </c>
      <c r="H52" s="53"/>
      <c r="I52" s="27"/>
      <c r="J52" s="27"/>
      <c r="K52" s="27"/>
      <c r="L52" s="28" t="s">
        <v>51</v>
      </c>
      <c r="M52" s="28"/>
      <c r="N52" s="28"/>
      <c r="O52" s="28"/>
      <c r="P52" s="29"/>
      <c r="Q52" s="29" t="s">
        <v>51</v>
      </c>
      <c r="R52" s="29"/>
      <c r="S52" s="29"/>
      <c r="T52" s="63"/>
      <c r="U52" s="63"/>
      <c r="V52" s="63"/>
      <c r="W52" s="30"/>
      <c r="X52" s="56"/>
      <c r="Y52" s="47"/>
      <c r="Z52" s="31">
        <f>COUNTA(H52:S52)</f>
        <v>2</v>
      </c>
      <c r="AA52" s="32">
        <f>COUNTA(H52:J52)</f>
        <v>0</v>
      </c>
      <c r="AB52" s="45" t="s">
        <v>52</v>
      </c>
      <c r="AC52" s="33">
        <f>COUNTA(K52:M52)</f>
        <v>1</v>
      </c>
      <c r="AD52" s="33">
        <v>0</v>
      </c>
      <c r="AE52" s="35">
        <f>COUNTA(N52:P52)</f>
        <v>0</v>
      </c>
      <c r="AF52" s="36" t="s">
        <v>52</v>
      </c>
      <c r="AG52" s="37">
        <f>COUNTA(Q52:S52)</f>
        <v>1</v>
      </c>
      <c r="AH52" s="37">
        <v>0</v>
      </c>
      <c r="AI52" s="39">
        <f t="shared" si="7"/>
        <v>0</v>
      </c>
      <c r="AJ52" s="37">
        <f t="shared" si="15"/>
        <v>0</v>
      </c>
      <c r="AK52" s="8">
        <f t="shared" si="16"/>
        <v>0</v>
      </c>
    </row>
    <row r="53" spans="1:37" ht="96.75" customHeight="1">
      <c r="A53" s="7">
        <v>14</v>
      </c>
      <c r="B53" s="64"/>
      <c r="C53" s="65" t="s">
        <v>186</v>
      </c>
      <c r="D53" s="24" t="s">
        <v>187</v>
      </c>
      <c r="E53" s="56">
        <v>2</v>
      </c>
      <c r="F53" s="56" t="s">
        <v>188</v>
      </c>
      <c r="G53" s="56" t="s">
        <v>177</v>
      </c>
      <c r="H53" s="27"/>
      <c r="I53" s="27"/>
      <c r="J53" s="27"/>
      <c r="K53" s="27"/>
      <c r="L53" s="28" t="s">
        <v>51</v>
      </c>
      <c r="M53" s="28"/>
      <c r="N53" s="28"/>
      <c r="O53" s="28"/>
      <c r="P53" s="29"/>
      <c r="Q53" s="29" t="s">
        <v>51</v>
      </c>
      <c r="R53" s="29"/>
      <c r="S53" s="29"/>
      <c r="T53" s="63"/>
      <c r="U53" s="63"/>
      <c r="V53" s="63"/>
      <c r="W53" s="30"/>
      <c r="X53" s="56"/>
      <c r="Y53" s="47"/>
      <c r="Z53" s="31">
        <f>COUNTA(H53:S53)</f>
        <v>2</v>
      </c>
      <c r="AA53" s="32">
        <f>COUNTA(H53:J53)</f>
        <v>0</v>
      </c>
      <c r="AB53" s="45" t="s">
        <v>52</v>
      </c>
      <c r="AC53" s="33">
        <f>COUNTA(K53:M53)</f>
        <v>1</v>
      </c>
      <c r="AD53" s="33">
        <v>0</v>
      </c>
      <c r="AE53" s="35">
        <f>COUNTA(N53:P53)</f>
        <v>0</v>
      </c>
      <c r="AF53" s="36" t="s">
        <v>52</v>
      </c>
      <c r="AG53" s="37">
        <f>COUNTA(Q53:S53)</f>
        <v>1</v>
      </c>
      <c r="AH53" s="37">
        <v>0</v>
      </c>
      <c r="AI53" s="39">
        <f t="shared" si="7"/>
        <v>0</v>
      </c>
      <c r="AJ53" s="37">
        <f t="shared" si="15"/>
        <v>0</v>
      </c>
      <c r="AK53" s="8">
        <f t="shared" si="16"/>
        <v>0</v>
      </c>
    </row>
    <row r="54" spans="1:37" ht="21" customHeight="1">
      <c r="B54" s="48" t="s">
        <v>189</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row>
    <row r="55" spans="1:37" s="67" customFormat="1" ht="45" customHeight="1">
      <c r="B55" s="68" t="s">
        <v>190</v>
      </c>
      <c r="C55" s="65" t="s">
        <v>97</v>
      </c>
      <c r="D55" s="24" t="s">
        <v>191</v>
      </c>
      <c r="E55" s="56">
        <v>2</v>
      </c>
      <c r="F55" s="69" t="s">
        <v>192</v>
      </c>
      <c r="G55" s="56" t="s">
        <v>193</v>
      </c>
      <c r="H55" s="27"/>
      <c r="I55" s="27" t="s">
        <v>51</v>
      </c>
      <c r="J55" s="27"/>
      <c r="K55" s="27"/>
      <c r="L55" s="28"/>
      <c r="M55" s="28"/>
      <c r="N55" s="28"/>
      <c r="O55" s="28"/>
      <c r="P55" s="29"/>
      <c r="Q55" s="29"/>
      <c r="R55" s="29"/>
      <c r="S55" s="29"/>
      <c r="T55" s="63"/>
      <c r="U55" s="56"/>
      <c r="V55" s="63"/>
      <c r="W55" s="63"/>
      <c r="X55" s="30"/>
      <c r="Y55" s="70"/>
      <c r="Z55" s="31">
        <f t="shared" ref="Z55:Z61" si="17">COUNTA(H55:S55)</f>
        <v>1</v>
      </c>
      <c r="AA55" s="32">
        <f t="shared" ref="AA55:AA60" si="18">COUNTA(H55:J55)</f>
        <v>1</v>
      </c>
      <c r="AB55" s="45" t="s">
        <v>52</v>
      </c>
      <c r="AC55" s="33">
        <f t="shared" ref="AC55:AC62" si="19">COUNTA(K55:M55)</f>
        <v>0</v>
      </c>
      <c r="AD55" s="33">
        <v>1</v>
      </c>
      <c r="AE55" s="35">
        <f t="shared" ref="AE55:AE61" si="20">COUNTA(N55:P55)</f>
        <v>0</v>
      </c>
      <c r="AF55" s="36" t="s">
        <v>52</v>
      </c>
      <c r="AG55" s="37">
        <f t="shared" ref="AG55:AG61" si="21">COUNTA(Q55:S55)</f>
        <v>0</v>
      </c>
      <c r="AH55" s="37">
        <v>1</v>
      </c>
      <c r="AI55" s="39" t="e">
        <f t="shared" si="7"/>
        <v>#DIV/0!</v>
      </c>
      <c r="AJ55" s="37">
        <f t="shared" si="15"/>
        <v>2</v>
      </c>
      <c r="AK55" s="8">
        <f t="shared" si="16"/>
        <v>2</v>
      </c>
    </row>
    <row r="56" spans="1:37" s="67" customFormat="1" ht="45" customHeight="1">
      <c r="B56" s="68"/>
      <c r="C56" s="65" t="s">
        <v>97</v>
      </c>
      <c r="D56" s="71" t="s">
        <v>194</v>
      </c>
      <c r="E56" s="25">
        <v>2</v>
      </c>
      <c r="F56" s="71" t="s">
        <v>195</v>
      </c>
      <c r="G56" s="25" t="s">
        <v>196</v>
      </c>
      <c r="H56" s="27"/>
      <c r="I56" s="27"/>
      <c r="J56" s="27"/>
      <c r="K56" s="27"/>
      <c r="L56" s="28" t="s">
        <v>51</v>
      </c>
      <c r="M56" s="28"/>
      <c r="N56" s="28"/>
      <c r="O56" s="28"/>
      <c r="P56" s="29"/>
      <c r="Q56" s="29" t="s">
        <v>51</v>
      </c>
      <c r="R56" s="29"/>
      <c r="S56" s="29"/>
      <c r="T56" s="63"/>
      <c r="U56" s="56"/>
      <c r="V56" s="63"/>
      <c r="W56" s="30"/>
      <c r="X56" s="56"/>
      <c r="Y56" s="70"/>
      <c r="Z56" s="31">
        <f t="shared" si="17"/>
        <v>2</v>
      </c>
      <c r="AA56" s="32">
        <f t="shared" si="18"/>
        <v>0</v>
      </c>
      <c r="AB56" s="45" t="s">
        <v>52</v>
      </c>
      <c r="AC56" s="33">
        <f t="shared" si="19"/>
        <v>1</v>
      </c>
      <c r="AD56" s="33">
        <v>0</v>
      </c>
      <c r="AE56" s="35">
        <f t="shared" si="20"/>
        <v>0</v>
      </c>
      <c r="AF56" s="36" t="s">
        <v>52</v>
      </c>
      <c r="AG56" s="37">
        <f t="shared" si="21"/>
        <v>1</v>
      </c>
      <c r="AH56" s="38" t="s">
        <v>53</v>
      </c>
      <c r="AI56" s="39" t="s">
        <v>52</v>
      </c>
      <c r="AJ56" s="37">
        <f t="shared" si="15"/>
        <v>0</v>
      </c>
      <c r="AK56" s="8">
        <f t="shared" si="16"/>
        <v>0</v>
      </c>
    </row>
    <row r="57" spans="1:37" s="67" customFormat="1" ht="45" customHeight="1">
      <c r="B57" s="72" t="s">
        <v>197</v>
      </c>
      <c r="C57" s="65" t="s">
        <v>55</v>
      </c>
      <c r="D57" s="24" t="s">
        <v>198</v>
      </c>
      <c r="E57" s="56">
        <v>1</v>
      </c>
      <c r="F57" s="24" t="s">
        <v>199</v>
      </c>
      <c r="G57" s="56" t="s">
        <v>200</v>
      </c>
      <c r="H57" s="27" t="s">
        <v>51</v>
      </c>
      <c r="I57" s="27"/>
      <c r="J57" s="27"/>
      <c r="K57" s="27"/>
      <c r="L57" s="28"/>
      <c r="M57" s="28"/>
      <c r="N57" s="28"/>
      <c r="O57" s="28"/>
      <c r="P57" s="29"/>
      <c r="Q57" s="29"/>
      <c r="R57" s="29"/>
      <c r="S57" s="29"/>
      <c r="T57" s="63"/>
      <c r="U57" s="56"/>
      <c r="V57" s="63"/>
      <c r="W57" s="63"/>
      <c r="X57" s="30"/>
      <c r="Y57" s="56"/>
      <c r="Z57" s="31">
        <f t="shared" si="17"/>
        <v>1</v>
      </c>
      <c r="AA57" s="32">
        <f t="shared" si="18"/>
        <v>1</v>
      </c>
      <c r="AB57" s="32">
        <v>0</v>
      </c>
      <c r="AC57" s="33">
        <f t="shared" si="19"/>
        <v>0</v>
      </c>
      <c r="AD57" s="34" t="s">
        <v>52</v>
      </c>
      <c r="AE57" s="35">
        <f t="shared" si="20"/>
        <v>0</v>
      </c>
      <c r="AF57" s="36" t="s">
        <v>52</v>
      </c>
      <c r="AG57" s="37">
        <f t="shared" si="21"/>
        <v>0</v>
      </c>
      <c r="AH57" s="38" t="s">
        <v>53</v>
      </c>
      <c r="AI57" s="39" t="s">
        <v>52</v>
      </c>
      <c r="AJ57" s="37">
        <f t="shared" si="15"/>
        <v>0</v>
      </c>
      <c r="AK57" s="8">
        <f t="shared" si="16"/>
        <v>0</v>
      </c>
    </row>
    <row r="58" spans="1:37" s="67" customFormat="1" ht="45" customHeight="1">
      <c r="B58" s="68" t="s">
        <v>201</v>
      </c>
      <c r="C58" s="65" t="s">
        <v>72</v>
      </c>
      <c r="D58" s="24" t="s">
        <v>202</v>
      </c>
      <c r="E58" s="56">
        <v>3</v>
      </c>
      <c r="F58" s="24" t="s">
        <v>203</v>
      </c>
      <c r="G58" s="56" t="s">
        <v>204</v>
      </c>
      <c r="H58" s="27"/>
      <c r="I58" s="27"/>
      <c r="J58" s="27"/>
      <c r="K58" s="27" t="s">
        <v>51</v>
      </c>
      <c r="L58" s="28"/>
      <c r="M58" s="28"/>
      <c r="N58" s="28"/>
      <c r="O58" s="28" t="s">
        <v>51</v>
      </c>
      <c r="P58" s="29"/>
      <c r="Q58" s="29"/>
      <c r="R58" s="29"/>
      <c r="S58" s="29" t="s">
        <v>51</v>
      </c>
      <c r="T58" s="63"/>
      <c r="U58" s="56"/>
      <c r="V58" s="63"/>
      <c r="W58" s="30"/>
      <c r="X58" s="56"/>
      <c r="Y58" s="70"/>
      <c r="Z58" s="31">
        <f t="shared" si="17"/>
        <v>3</v>
      </c>
      <c r="AA58" s="32">
        <f t="shared" si="18"/>
        <v>0</v>
      </c>
      <c r="AB58" s="45" t="s">
        <v>52</v>
      </c>
      <c r="AC58" s="33">
        <f t="shared" si="19"/>
        <v>1</v>
      </c>
      <c r="AD58" s="33">
        <v>1</v>
      </c>
      <c r="AE58" s="35">
        <f t="shared" si="20"/>
        <v>1</v>
      </c>
      <c r="AF58" s="36" t="s">
        <v>52</v>
      </c>
      <c r="AG58" s="37">
        <f t="shared" si="21"/>
        <v>1</v>
      </c>
      <c r="AH58" s="38" t="s">
        <v>53</v>
      </c>
      <c r="AI58" s="39" t="s">
        <v>52</v>
      </c>
      <c r="AJ58" s="37">
        <f t="shared" si="15"/>
        <v>1</v>
      </c>
      <c r="AK58" s="8">
        <f t="shared" si="16"/>
        <v>0.33333333333333331</v>
      </c>
    </row>
    <row r="59" spans="1:37" s="67" customFormat="1" ht="45" customHeight="1">
      <c r="B59" s="68"/>
      <c r="C59" s="65" t="s">
        <v>75</v>
      </c>
      <c r="D59" s="71" t="s">
        <v>205</v>
      </c>
      <c r="E59" s="25">
        <v>3</v>
      </c>
      <c r="F59" s="71" t="s">
        <v>206</v>
      </c>
      <c r="G59" s="25" t="s">
        <v>196</v>
      </c>
      <c r="H59" s="27"/>
      <c r="I59" s="27"/>
      <c r="J59" s="27"/>
      <c r="K59" s="27" t="s">
        <v>51</v>
      </c>
      <c r="L59" s="28"/>
      <c r="M59" s="28"/>
      <c r="N59" s="28"/>
      <c r="O59" s="28" t="s">
        <v>51</v>
      </c>
      <c r="P59" s="29"/>
      <c r="Q59" s="29"/>
      <c r="R59" s="29"/>
      <c r="S59" s="29" t="s">
        <v>51</v>
      </c>
      <c r="T59" s="63"/>
      <c r="U59" s="56"/>
      <c r="V59" s="63"/>
      <c r="W59" s="63"/>
      <c r="X59" s="30"/>
      <c r="Y59" s="70"/>
      <c r="Z59" s="31">
        <f t="shared" si="17"/>
        <v>3</v>
      </c>
      <c r="AA59" s="32">
        <f t="shared" si="18"/>
        <v>0</v>
      </c>
      <c r="AB59" s="45" t="s">
        <v>52</v>
      </c>
      <c r="AC59" s="33">
        <f t="shared" si="19"/>
        <v>1</v>
      </c>
      <c r="AD59" s="34" t="s">
        <v>52</v>
      </c>
      <c r="AE59" s="35">
        <f t="shared" si="20"/>
        <v>1</v>
      </c>
      <c r="AF59" s="73">
        <v>1</v>
      </c>
      <c r="AG59" s="37">
        <f t="shared" si="21"/>
        <v>1</v>
      </c>
      <c r="AH59" s="37">
        <v>1</v>
      </c>
      <c r="AI59" s="39">
        <f t="shared" si="7"/>
        <v>1</v>
      </c>
      <c r="AJ59" s="37">
        <f t="shared" si="15"/>
        <v>2</v>
      </c>
      <c r="AK59" s="8">
        <f t="shared" si="16"/>
        <v>0.66666666666666663</v>
      </c>
    </row>
    <row r="60" spans="1:37" s="67" customFormat="1" ht="45" customHeight="1">
      <c r="B60" s="68"/>
      <c r="C60" s="65" t="s">
        <v>207</v>
      </c>
      <c r="D60" s="71" t="s">
        <v>208</v>
      </c>
      <c r="E60" s="25">
        <v>3</v>
      </c>
      <c r="F60" s="71" t="s">
        <v>209</v>
      </c>
      <c r="G60" s="25" t="s">
        <v>196</v>
      </c>
      <c r="H60" s="27"/>
      <c r="I60" s="27"/>
      <c r="J60" s="27"/>
      <c r="K60" s="27" t="s">
        <v>51</v>
      </c>
      <c r="L60" s="28"/>
      <c r="M60" s="28"/>
      <c r="N60" s="28"/>
      <c r="O60" s="28" t="s">
        <v>51</v>
      </c>
      <c r="P60" s="29"/>
      <c r="Q60" s="29"/>
      <c r="R60" s="29"/>
      <c r="S60" s="29" t="s">
        <v>51</v>
      </c>
      <c r="T60" s="63"/>
      <c r="U60" s="56"/>
      <c r="V60" s="63"/>
      <c r="W60" s="30"/>
      <c r="X60" s="56"/>
      <c r="Y60" s="70"/>
      <c r="Z60" s="31">
        <f t="shared" si="17"/>
        <v>3</v>
      </c>
      <c r="AA60" s="32">
        <f t="shared" si="18"/>
        <v>0</v>
      </c>
      <c r="AB60" s="32">
        <v>0</v>
      </c>
      <c r="AC60" s="33">
        <f t="shared" si="19"/>
        <v>1</v>
      </c>
      <c r="AD60" s="33">
        <v>0</v>
      </c>
      <c r="AE60" s="35">
        <f t="shared" si="20"/>
        <v>1</v>
      </c>
      <c r="AF60" s="73">
        <v>1</v>
      </c>
      <c r="AG60" s="37">
        <f t="shared" si="21"/>
        <v>1</v>
      </c>
      <c r="AH60" s="37">
        <v>1</v>
      </c>
      <c r="AI60" s="39">
        <f t="shared" si="7"/>
        <v>1</v>
      </c>
      <c r="AJ60" s="37">
        <f t="shared" si="15"/>
        <v>2</v>
      </c>
      <c r="AK60" s="8">
        <f t="shared" si="16"/>
        <v>0.66666666666666663</v>
      </c>
    </row>
    <row r="61" spans="1:37" s="67" customFormat="1" ht="45" customHeight="1">
      <c r="B61" s="68"/>
      <c r="C61" s="65" t="s">
        <v>210</v>
      </c>
      <c r="D61" s="71" t="s">
        <v>211</v>
      </c>
      <c r="E61" s="25">
        <v>3</v>
      </c>
      <c r="F61" s="71" t="s">
        <v>212</v>
      </c>
      <c r="G61" s="25" t="s">
        <v>196</v>
      </c>
      <c r="H61" s="27"/>
      <c r="I61" s="27"/>
      <c r="J61" s="27"/>
      <c r="K61" s="27" t="s">
        <v>51</v>
      </c>
      <c r="L61" s="28"/>
      <c r="M61" s="28"/>
      <c r="N61" s="28"/>
      <c r="O61" s="28" t="s">
        <v>51</v>
      </c>
      <c r="P61" s="29"/>
      <c r="Q61" s="29"/>
      <c r="R61" s="29"/>
      <c r="S61" s="29" t="s">
        <v>51</v>
      </c>
      <c r="T61" s="63"/>
      <c r="U61" s="56"/>
      <c r="V61" s="63"/>
      <c r="W61" s="63"/>
      <c r="X61" s="30"/>
      <c r="Y61" s="70"/>
      <c r="Z61" s="31">
        <f t="shared" si="17"/>
        <v>3</v>
      </c>
      <c r="AA61" s="32"/>
      <c r="AB61" s="32"/>
      <c r="AC61" s="33">
        <f t="shared" si="19"/>
        <v>1</v>
      </c>
      <c r="AD61" s="33"/>
      <c r="AE61" s="35">
        <f t="shared" si="20"/>
        <v>1</v>
      </c>
      <c r="AF61" s="73"/>
      <c r="AG61" s="37">
        <f t="shared" si="21"/>
        <v>1</v>
      </c>
      <c r="AH61" s="37"/>
      <c r="AI61" s="39"/>
      <c r="AJ61" s="37"/>
      <c r="AK61" s="8"/>
    </row>
    <row r="62" spans="1:37" s="67" customFormat="1" ht="45" customHeight="1">
      <c r="B62" s="74" t="s">
        <v>213</v>
      </c>
      <c r="C62" s="75" t="s">
        <v>79</v>
      </c>
      <c r="D62" s="76" t="s">
        <v>214</v>
      </c>
      <c r="E62" s="57">
        <v>1</v>
      </c>
      <c r="F62" s="76" t="s">
        <v>215</v>
      </c>
      <c r="G62" s="57" t="s">
        <v>196</v>
      </c>
      <c r="H62" s="27"/>
      <c r="I62" s="27"/>
      <c r="J62" s="27"/>
      <c r="K62" s="27" t="s">
        <v>51</v>
      </c>
      <c r="L62" s="28"/>
      <c r="M62" s="28"/>
      <c r="N62" s="28"/>
      <c r="O62" s="28"/>
      <c r="P62" s="29"/>
      <c r="Q62" s="29"/>
      <c r="R62" s="29"/>
      <c r="S62" s="29"/>
      <c r="T62" s="63"/>
      <c r="U62" s="56"/>
      <c r="V62" s="63"/>
      <c r="W62" s="30"/>
      <c r="X62" s="56"/>
      <c r="Y62" s="56"/>
      <c r="Z62" s="31"/>
      <c r="AA62" s="32"/>
      <c r="AB62" s="45"/>
      <c r="AC62" s="33">
        <f t="shared" si="19"/>
        <v>1</v>
      </c>
      <c r="AD62" s="33"/>
      <c r="AE62" s="35"/>
      <c r="AF62" s="73"/>
      <c r="AG62" s="37"/>
      <c r="AH62" s="37"/>
      <c r="AI62" s="39"/>
      <c r="AJ62" s="37"/>
      <c r="AK62" s="8"/>
    </row>
    <row r="63" spans="1:37" s="67" customFormat="1" ht="45" customHeight="1">
      <c r="B63" s="72" t="s">
        <v>216</v>
      </c>
      <c r="C63" s="65" t="s">
        <v>91</v>
      </c>
      <c r="D63" s="71" t="s">
        <v>217</v>
      </c>
      <c r="E63" s="25">
        <v>4</v>
      </c>
      <c r="F63" s="71" t="s">
        <v>218</v>
      </c>
      <c r="G63" s="25" t="s">
        <v>196</v>
      </c>
      <c r="H63" s="27"/>
      <c r="I63" s="27"/>
      <c r="J63" s="27"/>
      <c r="K63" s="27"/>
      <c r="L63" s="28"/>
      <c r="M63" s="28"/>
      <c r="N63" s="28" t="s">
        <v>51</v>
      </c>
      <c r="O63" s="28"/>
      <c r="P63" s="29"/>
      <c r="Q63" s="29"/>
      <c r="R63" s="29"/>
      <c r="S63" s="29"/>
      <c r="T63" s="63"/>
      <c r="U63" s="56"/>
      <c r="V63" s="63"/>
      <c r="W63" s="63"/>
      <c r="X63" s="30"/>
      <c r="Y63" s="56"/>
      <c r="Z63" s="31"/>
      <c r="AA63" s="32"/>
      <c r="AB63" s="45"/>
      <c r="AC63" s="33"/>
      <c r="AD63" s="33"/>
      <c r="AE63" s="35"/>
      <c r="AF63" s="73"/>
      <c r="AG63" s="37"/>
      <c r="AH63" s="37"/>
      <c r="AI63" s="39"/>
      <c r="AJ63" s="37"/>
      <c r="AK63" s="8"/>
    </row>
    <row r="64" spans="1:37" ht="21" customHeight="1">
      <c r="B64" s="48" t="s">
        <v>219</v>
      </c>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row>
    <row r="65" spans="1:37" ht="45" customHeight="1">
      <c r="B65" s="40" t="s">
        <v>220</v>
      </c>
      <c r="C65" s="50" t="s">
        <v>97</v>
      </c>
      <c r="D65" s="24" t="s">
        <v>221</v>
      </c>
      <c r="E65" s="56">
        <v>1</v>
      </c>
      <c r="F65" s="24" t="s">
        <v>222</v>
      </c>
      <c r="G65" s="56" t="s">
        <v>50</v>
      </c>
      <c r="H65" s="27"/>
      <c r="I65" s="27"/>
      <c r="J65" s="27"/>
      <c r="K65" s="27" t="s">
        <v>51</v>
      </c>
      <c r="L65" s="28"/>
      <c r="M65" s="28"/>
      <c r="N65" s="28"/>
      <c r="O65" s="28"/>
      <c r="P65" s="29"/>
      <c r="Q65" s="29"/>
      <c r="R65" s="29"/>
      <c r="S65" s="29"/>
      <c r="T65" s="63"/>
      <c r="U65" s="56"/>
      <c r="V65" s="63"/>
      <c r="W65" s="30"/>
      <c r="X65" s="30"/>
      <c r="Y65" s="47"/>
      <c r="Z65" s="31">
        <f>COUNTA(H65:S65)</f>
        <v>1</v>
      </c>
      <c r="AA65" s="32">
        <f>COUNTA(H65:J65)</f>
        <v>0</v>
      </c>
      <c r="AB65" s="45" t="s">
        <v>52</v>
      </c>
      <c r="AC65" s="33">
        <f>COUNTA(K65:M65)</f>
        <v>1</v>
      </c>
      <c r="AD65" s="33">
        <v>0</v>
      </c>
      <c r="AE65" s="35">
        <f>COUNTA(N65:P65)</f>
        <v>0</v>
      </c>
      <c r="AF65" s="36" t="s">
        <v>52</v>
      </c>
      <c r="AG65" s="37">
        <f>COUNTA(Q65:S65)</f>
        <v>0</v>
      </c>
      <c r="AH65" s="38" t="s">
        <v>53</v>
      </c>
      <c r="AI65" s="39" t="s">
        <v>52</v>
      </c>
      <c r="AJ65" s="37">
        <f t="shared" si="15"/>
        <v>0</v>
      </c>
      <c r="AK65" s="8">
        <f t="shared" si="16"/>
        <v>0</v>
      </c>
    </row>
    <row r="66" spans="1:37" ht="45" customHeight="1">
      <c r="A66" s="7">
        <v>3</v>
      </c>
      <c r="B66" s="40"/>
      <c r="C66" s="50" t="s">
        <v>101</v>
      </c>
      <c r="D66" s="24" t="s">
        <v>223</v>
      </c>
      <c r="E66" s="56">
        <v>4</v>
      </c>
      <c r="F66" s="24" t="s">
        <v>224</v>
      </c>
      <c r="G66" s="56" t="s">
        <v>141</v>
      </c>
      <c r="H66" s="27"/>
      <c r="I66" s="27"/>
      <c r="J66" s="27" t="s">
        <v>51</v>
      </c>
      <c r="K66" s="27"/>
      <c r="L66" s="28"/>
      <c r="M66" s="28" t="s">
        <v>51</v>
      </c>
      <c r="N66" s="28"/>
      <c r="O66" s="28"/>
      <c r="P66" s="29" t="s">
        <v>51</v>
      </c>
      <c r="Q66" s="29"/>
      <c r="R66" s="29"/>
      <c r="S66" s="29" t="s">
        <v>51</v>
      </c>
      <c r="T66" s="63"/>
      <c r="U66" s="56"/>
      <c r="V66" s="63"/>
      <c r="W66" s="63"/>
      <c r="X66" s="56"/>
      <c r="Y66" s="63"/>
      <c r="Z66" s="31">
        <f>COUNTA(H66:S66)</f>
        <v>4</v>
      </c>
      <c r="AA66" s="32">
        <f>COUNTA(H66:J66)</f>
        <v>1</v>
      </c>
      <c r="AB66" s="32">
        <v>1</v>
      </c>
      <c r="AC66" s="33">
        <f>COUNTA(K66:M66)</f>
        <v>1</v>
      </c>
      <c r="AD66" s="33">
        <v>0</v>
      </c>
      <c r="AE66" s="35">
        <f>COUNTA(N66:P66)</f>
        <v>1</v>
      </c>
      <c r="AF66" s="43">
        <v>1</v>
      </c>
      <c r="AG66" s="37">
        <f>COUNTA(Q66:S66)</f>
        <v>1</v>
      </c>
      <c r="AH66" s="37">
        <v>1</v>
      </c>
      <c r="AI66" s="39">
        <f>AH66/AG66</f>
        <v>1</v>
      </c>
      <c r="AJ66" s="37">
        <f t="shared" si="15"/>
        <v>3</v>
      </c>
      <c r="AK66" s="8">
        <f t="shared" si="16"/>
        <v>0.75</v>
      </c>
    </row>
    <row r="67" spans="1:37" ht="45" customHeight="1">
      <c r="B67" s="40"/>
      <c r="C67" s="50" t="s">
        <v>104</v>
      </c>
      <c r="D67" s="24" t="s">
        <v>225</v>
      </c>
      <c r="E67" s="56">
        <v>1</v>
      </c>
      <c r="F67" s="24" t="s">
        <v>226</v>
      </c>
      <c r="G67" s="56" t="s">
        <v>227</v>
      </c>
      <c r="H67" s="27"/>
      <c r="I67" s="27"/>
      <c r="J67" s="27"/>
      <c r="K67" s="27"/>
      <c r="L67" s="28"/>
      <c r="M67" s="28"/>
      <c r="N67" s="28"/>
      <c r="O67" s="28" t="s">
        <v>51</v>
      </c>
      <c r="P67" s="29"/>
      <c r="Q67" s="29"/>
      <c r="R67" s="29"/>
      <c r="S67" s="29"/>
      <c r="T67" s="63"/>
      <c r="U67" s="56"/>
      <c r="V67" s="63"/>
      <c r="W67" s="30"/>
      <c r="X67" s="56"/>
      <c r="Y67" s="63"/>
      <c r="Z67" s="31"/>
      <c r="AA67" s="32"/>
      <c r="AB67" s="32"/>
      <c r="AC67" s="33"/>
      <c r="AD67" s="33"/>
      <c r="AE67" s="35"/>
      <c r="AF67" s="43"/>
      <c r="AG67" s="37"/>
      <c r="AH67" s="37"/>
      <c r="AI67" s="39"/>
      <c r="AJ67" s="37"/>
    </row>
    <row r="68" spans="1:37" ht="45" customHeight="1">
      <c r="B68" s="40"/>
      <c r="C68" s="50" t="s">
        <v>107</v>
      </c>
      <c r="D68" s="24" t="s">
        <v>228</v>
      </c>
      <c r="E68" s="56">
        <v>1</v>
      </c>
      <c r="F68" s="24" t="s">
        <v>229</v>
      </c>
      <c r="G68" s="56" t="s">
        <v>227</v>
      </c>
      <c r="H68" s="27"/>
      <c r="I68" s="27"/>
      <c r="J68" s="27"/>
      <c r="K68" s="27"/>
      <c r="L68" s="28"/>
      <c r="M68" s="28"/>
      <c r="N68" s="28"/>
      <c r="O68" s="28"/>
      <c r="P68" s="29" t="s">
        <v>51</v>
      </c>
      <c r="Q68" s="29"/>
      <c r="R68" s="29"/>
      <c r="S68" s="29"/>
      <c r="T68" s="63"/>
      <c r="U68" s="56"/>
      <c r="V68" s="63"/>
      <c r="W68" s="30"/>
      <c r="X68" s="30"/>
      <c r="Y68" s="63"/>
      <c r="Z68" s="31"/>
      <c r="AA68" s="32"/>
      <c r="AB68" s="32"/>
      <c r="AC68" s="33">
        <f>COUNTA(K68:M68)</f>
        <v>0</v>
      </c>
      <c r="AD68" s="33"/>
      <c r="AE68" s="35">
        <f>COUNTA(N68:P68)</f>
        <v>1</v>
      </c>
      <c r="AF68" s="43"/>
      <c r="AG68" s="37"/>
      <c r="AH68" s="37"/>
      <c r="AI68" s="39"/>
      <c r="AJ68" s="37"/>
    </row>
    <row r="69" spans="1:37">
      <c r="A69" s="77">
        <f>SUM(A9:A66)</f>
        <v>46</v>
      </c>
      <c r="E69" s="67"/>
      <c r="Z69" s="7">
        <f>SUM(Z9:Z66)</f>
        <v>90</v>
      </c>
      <c r="AA69" s="7">
        <f>COUNTA(AA9:AA66)</f>
        <v>44</v>
      </c>
    </row>
    <row r="70" spans="1:37" s="79" customFormat="1">
      <c r="Y70" s="80" t="s">
        <v>58</v>
      </c>
      <c r="AA70" s="81">
        <f>18+2</f>
        <v>20</v>
      </c>
      <c r="AB70" s="79">
        <f>16+2</f>
        <v>18</v>
      </c>
      <c r="AC70" s="81">
        <f>28+3</f>
        <v>31</v>
      </c>
      <c r="AD70" s="79">
        <f>21+3</f>
        <v>24</v>
      </c>
      <c r="AE70" s="81">
        <f>21+1</f>
        <v>22</v>
      </c>
      <c r="AF70" s="79">
        <f>19+1</f>
        <v>20</v>
      </c>
      <c r="AG70" s="81">
        <f>27+3</f>
        <v>30</v>
      </c>
      <c r="AH70" s="79">
        <f>23+3</f>
        <v>26</v>
      </c>
      <c r="AJ70" s="79">
        <v>32</v>
      </c>
      <c r="AK70" s="82">
        <f>AJ70/AA69</f>
        <v>0.72727272727272729</v>
      </c>
    </row>
    <row r="71" spans="1:37" s="83" customFormat="1">
      <c r="Y71" s="84" t="s">
        <v>230</v>
      </c>
      <c r="AB71" s="83">
        <v>2</v>
      </c>
      <c r="AD71" s="83">
        <v>7</v>
      </c>
      <c r="AF71" s="83">
        <v>2</v>
      </c>
      <c r="AH71" s="83">
        <v>4</v>
      </c>
      <c r="AJ71" s="83">
        <v>15</v>
      </c>
      <c r="AK71" s="85"/>
    </row>
    <row r="72" spans="1:37" s="86" customFormat="1">
      <c r="Y72" s="87" t="s">
        <v>52</v>
      </c>
      <c r="AB72" s="86">
        <f>AA69-AA70</f>
        <v>24</v>
      </c>
      <c r="AD72" s="86">
        <f>AA69-AC70</f>
        <v>13</v>
      </c>
      <c r="AF72" s="86">
        <f>AA69-AE70</f>
        <v>22</v>
      </c>
      <c r="AH72" s="86">
        <f>AA69-AG70</f>
        <v>14</v>
      </c>
      <c r="AK72" s="88"/>
    </row>
    <row r="73" spans="1:37">
      <c r="Y73" s="78" t="s">
        <v>231</v>
      </c>
      <c r="AJ73" s="7">
        <v>6</v>
      </c>
    </row>
  </sheetData>
  <autoFilter ref="A7:WDQ72" xr:uid="{00000000-0009-0000-0000-000000000000}"/>
  <mergeCells count="56">
    <mergeCell ref="B52:B53"/>
    <mergeCell ref="B54:AJ54"/>
    <mergeCell ref="B55:B56"/>
    <mergeCell ref="B58:B61"/>
    <mergeCell ref="B64:AJ64"/>
    <mergeCell ref="B65:B68"/>
    <mergeCell ref="B35:B37"/>
    <mergeCell ref="B38:AJ38"/>
    <mergeCell ref="B39:B41"/>
    <mergeCell ref="B42:B45"/>
    <mergeCell ref="B46:B47"/>
    <mergeCell ref="B48:B51"/>
    <mergeCell ref="B16:B19"/>
    <mergeCell ref="B21:AJ21"/>
    <mergeCell ref="B22:B25"/>
    <mergeCell ref="B28:AJ28"/>
    <mergeCell ref="B29:B31"/>
    <mergeCell ref="B32:B34"/>
    <mergeCell ref="AH7:AH8"/>
    <mergeCell ref="AI7:AI8"/>
    <mergeCell ref="AJ7:AJ8"/>
    <mergeCell ref="AK7:AK8"/>
    <mergeCell ref="B10:B13"/>
    <mergeCell ref="B14:B15"/>
    <mergeCell ref="AB7:AB8"/>
    <mergeCell ref="AC7:AC8"/>
    <mergeCell ref="AD7:AD8"/>
    <mergeCell ref="AE7:AE8"/>
    <mergeCell ref="AF7:AF8"/>
    <mergeCell ref="AG7:AG8"/>
    <mergeCell ref="V7:V8"/>
    <mergeCell ref="W7:W8"/>
    <mergeCell ref="X7:X8"/>
    <mergeCell ref="Y7:Y8"/>
    <mergeCell ref="Z7:Z8"/>
    <mergeCell ref="AA7:AA8"/>
    <mergeCell ref="B5:AJ5"/>
    <mergeCell ref="B6:AJ6"/>
    <mergeCell ref="B7:B8"/>
    <mergeCell ref="C7:C8"/>
    <mergeCell ref="D7:D8"/>
    <mergeCell ref="E7:E8"/>
    <mergeCell ref="F7:F8"/>
    <mergeCell ref="G7:G8"/>
    <mergeCell ref="T7:T8"/>
    <mergeCell ref="U7:U8"/>
    <mergeCell ref="A1:C4"/>
    <mergeCell ref="D1:X4"/>
    <mergeCell ref="Y1:AA1"/>
    <mergeCell ref="AC1:AE1"/>
    <mergeCell ref="Y2:AA2"/>
    <mergeCell ref="AC2:AE2"/>
    <mergeCell ref="Y3:AA3"/>
    <mergeCell ref="AC3:AE3"/>
    <mergeCell ref="Y4:AA4"/>
    <mergeCell ref="AC4:AE4"/>
  </mergeCells>
  <hyperlinks>
    <hyperlink ref="D26" location="estra_racionalización_tramites!A1" display="Identificar y priorizar los potenciales trámites a racionalizar de acuerdo al inventario de trámites inscritos en el SUIT" xr:uid="{31E8B561-9291-4804-A8EA-7EC10DB349A6}"/>
  </hyperlinks>
  <pageMargins left="0.7" right="0.7" top="0.75" bottom="0.75" header="0.3" footer="0.3"/>
  <pageSetup paperSize="9" scale="50"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PAAC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Arrieta</dc:creator>
  <cp:lastModifiedBy>Alix Arrieta</cp:lastModifiedBy>
  <dcterms:created xsi:type="dcterms:W3CDTF">2023-08-08T17:21:34Z</dcterms:created>
  <dcterms:modified xsi:type="dcterms:W3CDTF">2023-08-08T17:24:20Z</dcterms:modified>
</cp:coreProperties>
</file>