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Documents\PLANEACIÓN\FORMATOS\Formatos 2023\Tercer Seguimiento 2023\"/>
    </mc:Choice>
  </mc:AlternateContent>
  <xr:revisionPtr revIDLastSave="0" documentId="13_ncr:1_{8D58E47C-BE0E-490C-B7A0-A52788E586E4}" xr6:coauthVersionLast="47" xr6:coauthVersionMax="47" xr10:uidLastSave="{00000000-0000-0000-0000-000000000000}"/>
  <bookViews>
    <workbookView xWindow="-120" yWindow="-120" windowWidth="20730" windowHeight="11160" xr2:uid="{00000000-000D-0000-FFFF-FFFF00000000}"/>
  </bookViews>
  <sheets>
    <sheet name="Seguim.Plan.Acción. V4" sheetId="1" r:id="rId1"/>
  </sheets>
  <definedNames>
    <definedName name="_xlnm._FilterDatabase" localSheetId="0" hidden="1">'Seguim.Plan.Acción. V4'!$B$11:$AM$34</definedName>
    <definedName name="_xlnm.Print_Area" localSheetId="0">'Seguim.Plan.Acción. V4'!$B$2:$AM$37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AA33" i="1" l="1"/>
  <c r="AA27" i="1"/>
  <c r="AA32" i="1" l="1"/>
  <c r="AA30" i="1"/>
  <c r="AA26" i="1"/>
  <c r="AA25" i="1"/>
  <c r="AA23" i="1"/>
  <c r="AA18" i="1"/>
  <c r="AA16" i="1"/>
  <c r="G30" i="1"/>
  <c r="AK35" i="1"/>
  <c r="AK34" i="1"/>
  <c r="AA24" i="1" l="1"/>
  <c r="AA15" i="1" s="1"/>
  <c r="H30" i="1"/>
  <c r="AE29" i="1"/>
  <c r="AA29" i="1"/>
  <c r="AA22" i="1"/>
  <c r="AA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author>
    <author>Usuario de Windows</author>
    <author>USUARIO</author>
    <author>Laura Villafañe Morantes</author>
  </authors>
  <commentList>
    <comment ref="F8" authorId="0" shapeId="0" xr:uid="{00000000-0006-0000-0000-000001000000}">
      <text>
        <r>
          <rPr>
            <sz val="9"/>
            <color indexed="81"/>
            <rFont val="Tahoma"/>
            <family val="2"/>
          </rPr>
          <t>Dependencia: Nombre de la dependencia o entidad que presenta el plan de acción.</t>
        </r>
      </text>
    </comment>
    <comment ref="X8" authorId="1" shapeId="0" xr:uid="{00000000-0006-0000-0000-000002000000}">
      <text>
        <r>
          <rPr>
            <sz val="9"/>
            <color indexed="81"/>
            <rFont val="Tahoma"/>
            <family val="2"/>
          </rPr>
          <t>Línea Estratégica: Nombre de los componentes, retos, desafíos o áreas estratégicas del Plan de Desarrollo que condensan los principales objetivos.</t>
        </r>
      </text>
    </comment>
    <comment ref="AH8" authorId="0" shapeId="0" xr:uid="{00000000-0006-0000-0000-000003000000}">
      <text>
        <r>
          <rPr>
            <sz val="9"/>
            <color indexed="81"/>
            <rFont val="Tahoma"/>
            <family val="2"/>
          </rPr>
          <t>VIGENCIA: Es el año en el cual se presenta el seguimiento al plan de acción. De aquí en adelante la información que se reporta corresponde a lo que se ha ejecutado en dicho año.</t>
        </r>
      </text>
    </comment>
    <comment ref="D9" authorId="1" shapeId="0" xr:uid="{00000000-0006-0000-0000-000004000000}">
      <text>
        <r>
          <rPr>
            <sz val="9"/>
            <color indexed="81"/>
            <rFont val="Tahoma"/>
            <family val="2"/>
          </rPr>
          <t>Tema: Corresponde a los temas abordados en cada línea estratégica. Ejemplo: Salud y Bienestar, Educación, Inclusión, Servicios Públicos Domiciliarios, etc.</t>
        </r>
      </text>
    </comment>
    <comment ref="W9" authorId="1" shapeId="0" xr:uid="{00000000-0006-0000-0000-000005000000}">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W10" authorId="0" shapeId="0" xr:uid="{00000000-0006-0000-0000-000006000000}">
      <text>
        <r>
          <rPr>
            <sz val="9"/>
            <color indexed="81"/>
            <rFont val="Tahoma"/>
            <family val="2"/>
          </rPr>
          <t>Elaborado por: Nombre de la persona que diligencia el formato de seguimiento al plan de acción.</t>
        </r>
      </text>
    </comment>
    <comment ref="C12" authorId="0" shapeId="0" xr:uid="{00000000-0006-0000-0000-000007000000}">
      <text>
        <r>
          <rPr>
            <sz val="9"/>
            <color indexed="81"/>
            <rFont val="Tahoma"/>
            <family val="2"/>
          </rPr>
          <t>Meta Plan de Desarrollo: recoge lo expuesto en el punto 7 del formato de formulación del plan de acción.</t>
        </r>
      </text>
    </comment>
    <comment ref="D12" authorId="0" shapeId="0" xr:uid="{00000000-0006-0000-0000-000008000000}">
      <text>
        <r>
          <rPr>
            <sz val="9"/>
            <color indexed="81"/>
            <rFont val="Tahoma"/>
            <family val="2"/>
          </rPr>
          <t>Tipo de Meta: Describe el tipo de meta que se está analizando: de producto o de resultado y recoge lo expuesto en el punto 8 del formato de formulación del plan de acción.</t>
        </r>
      </text>
    </comment>
    <comment ref="E12" authorId="0" shapeId="0" xr:uid="{00000000-0006-0000-0000-000009000000}">
      <text>
        <r>
          <rPr>
            <sz val="9"/>
            <color indexed="81"/>
            <rFont val="Tahoma"/>
            <family val="2"/>
          </rPr>
          <t xml:space="preserve">Indicador de la Meta Plan de Desarrollo: Permite medir la cantidad y calidad de los productos o servicios previstos. </t>
        </r>
      </text>
    </comment>
    <comment ref="H12" authorId="0" shapeId="0" xr:uid="{00000000-0006-0000-0000-00000A000000}">
      <text>
        <r>
          <rPr>
            <sz val="8"/>
            <color indexed="81"/>
            <rFont val="Times New Roman"/>
            <family val="1"/>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N12" authorId="0" shapeId="0" xr:uid="{00000000-0006-0000-0000-00000B000000}">
      <text>
        <r>
          <rPr>
            <sz val="9"/>
            <color indexed="81"/>
            <rFont val="Tahoma"/>
            <family val="2"/>
          </rPr>
          <t xml:space="preserve">12. Resumen de logros alcanzados en la Meta (PDD y homologación): Es la descripción cuantitativa y detallada de lo que se ha cumplido de la meta en la vigencia hasta la fecha de corte con la ejecución de los distintos proyectos (detallando por municipio o localidad). </t>
        </r>
      </text>
    </comment>
    <comment ref="O12" authorId="0" shapeId="0" xr:uid="{00000000-0006-0000-0000-00000C000000}">
      <text>
        <r>
          <rPr>
            <sz val="9"/>
            <color indexed="81"/>
            <rFont val="Tahoma"/>
            <family val="2"/>
          </rPr>
          <t xml:space="preserve">13. Nombre del programa aprobado en el PDD: Básicamente, recoge el mismo nombre registrado en la columna 1.11 del formato de formulación del plan de acción. </t>
        </r>
      </text>
    </comment>
    <comment ref="P12" authorId="2" shapeId="0" xr:uid="{00000000-0006-0000-0000-00000D000000}">
      <text>
        <r>
          <rPr>
            <sz val="8"/>
            <color indexed="81"/>
            <rFont val="Times New Roman"/>
            <family val="1"/>
          </rPr>
          <t>14. Nombre del Programa según el MCPGP:  Orientado a Resultados, corresponde al nombre del programa homologado, según el Manual de Clasificación Programática del Gasto Público.</t>
        </r>
      </text>
    </comment>
    <comment ref="Q12" authorId="0" shapeId="0" xr:uid="{00000000-0006-0000-0000-00000E000000}">
      <text>
        <r>
          <rPr>
            <sz val="9"/>
            <color indexed="81"/>
            <rFont val="Tahoma"/>
            <family val="2"/>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AB12" authorId="0" shapeId="0" xr:uid="{00000000-0006-0000-0000-00000F000000}">
      <text>
        <r>
          <rPr>
            <sz val="9"/>
            <color indexed="81"/>
            <rFont val="Tahoma"/>
            <family val="2"/>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L12" authorId="0" shapeId="0" xr:uid="{00000000-0006-0000-0000-000010000000}">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3" authorId="0" shapeId="0" xr:uid="{00000000-0006-0000-0000-000011000000}">
      <text>
        <r>
          <rPr>
            <sz val="9"/>
            <color indexed="81"/>
            <rFont val="Tahoma"/>
            <family val="2"/>
          </rPr>
          <t>Definición del indicador (recoge lo colocado en el punto 16 del formato del plan indicativo)</t>
        </r>
      </text>
    </comment>
    <comment ref="F13" authorId="0" shapeId="0" xr:uid="{00000000-0006-0000-0000-000012000000}">
      <text>
        <r>
          <rPr>
            <sz val="9"/>
            <color indexed="81"/>
            <rFont val="Arial Narrow"/>
            <family val="2"/>
          </rPr>
          <t xml:space="preserve">Vr. Inicial: El valor inicial del indicador debe manejarse en forma acumulada para las metas de incremento o reducción, a excepción de las metas de mantenimiento donde su valor es 0. (Ver punto 9 de la forma DEG-020). </t>
        </r>
      </text>
    </comment>
    <comment ref="G13" authorId="0" shapeId="0" xr:uid="{00000000-0006-0000-0000-000013000000}">
      <text>
        <r>
          <rPr>
            <sz val="8"/>
            <color indexed="81"/>
            <rFont val="Arial Narrow"/>
            <family val="2"/>
          </rPr>
          <t>Vr. Final: El valor final del indicador se diligencia en forma acumulada hasta la fecha de corte de la información. En los distintos cortes del seguimiento, el valor inicial se mantendrá fijo y el que cambiará dependiendo de lo avanzado, será el valor final. Al culminar una vigencia, este valor final pasará a ser el valor inicial que se mantendrá fijo para los seguimientos subsiguientes.</t>
        </r>
      </text>
    </comment>
    <comment ref="I13" authorId="0" shapeId="0" xr:uid="{00000000-0006-0000-0000-000014000000}">
      <text>
        <r>
          <rPr>
            <sz val="8"/>
            <color indexed="81"/>
            <rFont val="Times New Roman"/>
            <family val="1"/>
          </rPr>
          <t>Nombre del Indicador de Producto según el Catálogo de Productos de la MGA: Corresponde al Indicador de Producto homologado según Catálogo de Productos de la MGA</t>
        </r>
      </text>
    </comment>
    <comment ref="J13" authorId="0" shapeId="0" xr:uid="{00000000-0006-0000-0000-000015000000}">
      <text>
        <r>
          <rPr>
            <sz val="8"/>
            <color indexed="81"/>
            <rFont val="Times New Roman"/>
            <family val="1"/>
          </rPr>
          <t>Unidad de medida del indicador de producto según el Catálogo de Productos de la MGA: corresponde a la  Unidad de medida del indicador de producto homologado según el Catálogo de Productos de la MGA</t>
        </r>
      </text>
    </comment>
    <comment ref="K13" authorId="0" shapeId="0" xr:uid="{00000000-0006-0000-0000-000016000000}">
      <text>
        <r>
          <rPr>
            <sz val="9"/>
            <color indexed="81"/>
            <rFont val="Tahoma"/>
            <family val="2"/>
          </rPr>
          <t xml:space="preserve">Vr. Inicial: es el valor del indicador de producto homologado al comenzar la vigencia. </t>
        </r>
      </text>
    </comment>
    <comment ref="L13" authorId="0" shapeId="0" xr:uid="{00000000-0006-0000-0000-000017000000}">
      <text>
        <r>
          <rPr>
            <sz val="9"/>
            <color indexed="81"/>
            <rFont val="Tahoma"/>
            <family val="2"/>
          </rPr>
          <t>Vr. Final: Es el valor del indicador de producto homologado a la fecha de corte</t>
        </r>
      </text>
    </comment>
    <comment ref="M13" authorId="2" shapeId="0" xr:uid="{00000000-0006-0000-0000-000018000000}">
      <text>
        <r>
          <rPr>
            <sz val="9"/>
            <color indexed="81"/>
            <rFont val="Times New Roman"/>
            <family val="1"/>
          </rPr>
          <t xml:space="preserve">Av. Físico del indicador: Es el avance físico que hasta la fecha de corte presenta el indicador de producto homologado. Dependiendo del tipo de acumulación del indicador, se calculará el avance, que en términos generales consiste en dividir lo ejecutado entre lo programado. </t>
        </r>
        <r>
          <rPr>
            <sz val="9"/>
            <color indexed="81"/>
            <rFont val="Tahoma"/>
            <family val="2"/>
          </rPr>
          <t xml:space="preserve">
</t>
        </r>
      </text>
    </comment>
    <comment ref="Q13" authorId="0" shapeId="0" xr:uid="{00000000-0006-0000-0000-000019000000}">
      <text>
        <r>
          <rPr>
            <sz val="9"/>
            <color indexed="81"/>
            <rFont val="Tahoma"/>
            <family val="2"/>
          </rPr>
          <t xml:space="preserve">Recursos propios de ingresos corrientes de libre destinación </t>
        </r>
      </text>
    </comment>
    <comment ref="R13" authorId="0" shapeId="0" xr:uid="{00000000-0006-0000-0000-00001A000000}">
      <text>
        <r>
          <rPr>
            <sz val="9"/>
            <color indexed="81"/>
            <rFont val="Tahoma"/>
            <family val="2"/>
          </rPr>
          <t xml:space="preserve">Recursos propios de destinación específica </t>
        </r>
      </text>
    </comment>
    <comment ref="S13" authorId="0" shapeId="0" xr:uid="{00000000-0006-0000-0000-00001B000000}">
      <text>
        <r>
          <rPr>
            <sz val="9"/>
            <color indexed="81"/>
            <rFont val="Tahoma"/>
            <family val="2"/>
          </rPr>
          <t xml:space="preserve">Sistema General de Participaciones </t>
        </r>
      </text>
    </comment>
    <comment ref="T13" authorId="0" shapeId="0" xr:uid="{00000000-0006-0000-0000-00001C000000}">
      <text>
        <r>
          <rPr>
            <sz val="9"/>
            <color indexed="81"/>
            <rFont val="Tahoma"/>
            <family val="2"/>
          </rPr>
          <t xml:space="preserve">Sistema General de Regalías </t>
        </r>
      </text>
    </comment>
    <comment ref="U13" authorId="0" shapeId="0" xr:uid="{00000000-0006-0000-0000-00001D000000}">
      <text>
        <r>
          <rPr>
            <sz val="9"/>
            <color indexed="81"/>
            <rFont val="Tahoma"/>
            <family val="2"/>
          </rPr>
          <t>Recursos  de cofinanciación</t>
        </r>
      </text>
    </comment>
    <comment ref="V13" authorId="0" shapeId="0" xr:uid="{00000000-0006-0000-0000-00001E000000}">
      <text>
        <r>
          <rPr>
            <sz val="9"/>
            <color indexed="81"/>
            <rFont val="Tahoma"/>
            <family val="2"/>
          </rPr>
          <t>Recursos del Crédito</t>
        </r>
      </text>
    </comment>
    <comment ref="W13" authorId="0" shapeId="0" xr:uid="{00000000-0006-0000-0000-00001F000000}">
      <text>
        <r>
          <rPr>
            <sz val="9"/>
            <color indexed="81"/>
            <rFont val="Tahoma"/>
            <family val="2"/>
          </rPr>
          <t xml:space="preserve">Recursos provenientes de otras fuentes incorporados en el presupuesto </t>
        </r>
      </text>
    </comment>
    <comment ref="X13" authorId="0" shapeId="0" xr:uid="{00000000-0006-0000-0000-000020000000}">
      <text>
        <r>
          <rPr>
            <sz val="9"/>
            <color indexed="81"/>
            <rFont val="Tahoma"/>
            <family val="2"/>
          </rPr>
          <t xml:space="preserve">Suma de la inversión </t>
        </r>
      </text>
    </comment>
    <comment ref="Y13" authorId="0" shapeId="0" xr:uid="{00000000-0006-0000-0000-000021000000}">
      <text>
        <r>
          <rPr>
            <sz val="9"/>
            <color indexed="81"/>
            <rFont val="Tahoma"/>
            <family val="2"/>
          </rPr>
          <t>Recursos gestionados no incorporados en el presupuesto (GESTIONADOS, indicando Valor y Fuente)</t>
        </r>
      </text>
    </comment>
    <comment ref="AA13" authorId="0" shapeId="0" xr:uid="{00000000-0006-0000-0000-000022000000}">
      <text>
        <r>
          <rPr>
            <sz val="9"/>
            <color indexed="81"/>
            <rFont val="Tahoma"/>
            <family val="2"/>
          </rPr>
          <t xml:space="preserve">Recursos provenientes de las entidades descentralizadas </t>
        </r>
      </text>
    </comment>
    <comment ref="AB13" authorId="0" shapeId="0" xr:uid="{00000000-0006-0000-0000-000023000000}">
      <text>
        <r>
          <rPr>
            <sz val="9"/>
            <color indexed="81"/>
            <rFont val="Tahoma"/>
            <family val="2"/>
          </rPr>
          <t>Código BPIN: Corresponde al código con que se encuentra registrado el proyecto en el Banco de Programas y Proyectos Departamental.</t>
        </r>
      </text>
    </comment>
    <comment ref="AC13" authorId="0" shapeId="0" xr:uid="{00000000-0006-0000-0000-000024000000}">
      <text>
        <r>
          <rPr>
            <sz val="9"/>
            <color indexed="81"/>
            <rFont val="Tahoma"/>
            <family val="2"/>
          </rPr>
          <t>Nombre del proyecto(s) y/o acción(es): Unidad operacional a través de la cual se materializan las metas de producto del Plan de Desarrollo.</t>
        </r>
      </text>
    </comment>
    <comment ref="AD13" authorId="0" shapeId="0" xr:uid="{00000000-0006-0000-0000-000025000000}">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AE13" authorId="0" shapeId="0" xr:uid="{00000000-0006-0000-0000-000026000000}">
      <text>
        <r>
          <rPr>
            <sz val="9"/>
            <color indexed="81"/>
            <rFont val="Tahoma"/>
            <family val="2"/>
          </rPr>
          <t xml:space="preserve">Valor Proyecto(s)/Acción(es): Corresponde al valor asignado al proyecto o ejecución de una acción. </t>
        </r>
      </text>
    </comment>
    <comment ref="AF13" authorId="0" shapeId="0" xr:uid="{00000000-0006-0000-0000-000027000000}">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G13" authorId="0" shapeId="0" xr:uid="{00000000-0006-0000-0000-000028000000}">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H13" authorId="0" shapeId="0" xr:uid="{00000000-0006-0000-0000-000029000000}">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I13" authorId="0" shapeId="0" xr:uid="{00000000-0006-0000-0000-00002A000000}">
      <text>
        <r>
          <rPr>
            <sz val="9"/>
            <color indexed="81"/>
            <rFont val="Tahoma"/>
            <family val="2"/>
          </rPr>
          <t xml:space="preserve">Registro Pres./Año: corresponde a(l)(los) registro(s) que se ha(n) generado para ejecutar los contratos a través de los cuales se ejecutan los proyectos.  </t>
        </r>
      </text>
    </comment>
    <comment ref="AJ13" authorId="0" shapeId="0" xr:uid="{00000000-0006-0000-0000-00002B000000}">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K13" authorId="0" shapeId="0" xr:uid="{00000000-0006-0000-0000-00002C000000}">
      <text>
        <r>
          <rPr>
            <sz val="9"/>
            <color indexed="81"/>
            <rFont val="Tahoma"/>
            <family val="2"/>
          </rPr>
          <t xml:space="preserve">Av. Financiero Proyecto(s)/Acción(es)(%): Es el  valor de lo que hasta la fecha de corte se ha ejecutado respecto del costo total presupuestado en el proyecto. </t>
        </r>
      </text>
    </comment>
    <comment ref="G24" authorId="3" shapeId="0" xr:uid="{00000000-0006-0000-0000-00002D000000}">
      <text>
        <r>
          <rPr>
            <b/>
            <sz val="9"/>
            <color indexed="81"/>
            <rFont val="Tahoma"/>
            <charset val="1"/>
          </rPr>
          <t>Laura Villafañe Morantes:</t>
        </r>
        <r>
          <rPr>
            <sz val="9"/>
            <color indexed="81"/>
            <rFont val="Tahoma"/>
            <charset val="1"/>
          </rPr>
          <t xml:space="preserve">
Bajaron a 62 este trimestre? El trimestre pasado reportaron 67.</t>
        </r>
      </text>
    </comment>
  </commentList>
</comments>
</file>

<file path=xl/sharedStrings.xml><?xml version="1.0" encoding="utf-8"?>
<sst xmlns="http://schemas.openxmlformats.org/spreadsheetml/2006/main" count="217" uniqueCount="183">
  <si>
    <t>Secretaría de Planeación</t>
  </si>
  <si>
    <t>SEGUIMIENTO DEL PLAN DE ACCIÓN DESDE LAS ACTIVIDADES Y PROYECTOS ENMARCADOS EN EL PLAN DE DESARROLLO</t>
  </si>
  <si>
    <t>VERSIÓN</t>
  </si>
  <si>
    <t>004</t>
  </si>
  <si>
    <t>FECHA DE APROBACIÓN</t>
  </si>
  <si>
    <t>1.1 DEPENDENCIA:</t>
  </si>
  <si>
    <t>INSTITUTO DE TRÁNSITO DEL ATLÁNTICO</t>
  </si>
  <si>
    <r>
      <t xml:space="preserve">1.2 LÍNEA ESTRATÉGICA: </t>
    </r>
    <r>
      <rPr>
        <sz val="10"/>
        <rFont val="Arial"/>
        <family val="2"/>
      </rPr>
      <t xml:space="preserve"> </t>
    </r>
  </si>
  <si>
    <t>INSTITUCIONALIDAD</t>
  </si>
  <si>
    <t>VIGENCIA:</t>
  </si>
  <si>
    <t>1.3 TEMA:</t>
  </si>
  <si>
    <t>PUERTAS ABIERTAS</t>
  </si>
  <si>
    <t>1.4 FECHA DE CORTE:</t>
  </si>
  <si>
    <t>1.5 ELABORADO POR:</t>
  </si>
  <si>
    <t>ALIX PATRICIA ARRIETA ACOSTA</t>
  </si>
  <si>
    <t>1.6 RESPONSABLE:</t>
  </si>
  <si>
    <t>SUSANA CADAVID BARROSPAEZ</t>
  </si>
  <si>
    <t>1.7 Meta Plan de Desarrollo</t>
  </si>
  <si>
    <t>1.8 Tipo de Meta</t>
  </si>
  <si>
    <t>1.9 Indicador de la Meta PDD</t>
  </si>
  <si>
    <t xml:space="preserve">1.10 Av. Físico Meta PDD </t>
  </si>
  <si>
    <t>1.11 Información por homologación según el Catálogo de Productos de la MGA</t>
  </si>
  <si>
    <t>1.12
Resumen de logros alcanzados en la Meta (PDD y homologación)</t>
  </si>
  <si>
    <t>1.13 Nombre del programa aprobado en el PDD</t>
  </si>
  <si>
    <t>1.14 Nombre del Programa según el MCPGP</t>
  </si>
  <si>
    <t xml:space="preserve">1.15 Total recursos comprometidos Meta PDD </t>
  </si>
  <si>
    <t>1.16 Proyecto(s) y/o acción(es)</t>
  </si>
  <si>
    <t>1.17 Observaciones</t>
  </si>
  <si>
    <t>Definición</t>
  </si>
  <si>
    <t>Vr. 
Inicial</t>
  </si>
  <si>
    <t>Vr. 
Final</t>
  </si>
  <si>
    <t xml:space="preserve"> Nombre del Indicador de Producto según el Catálogo de Productos de la MGA</t>
  </si>
  <si>
    <t xml:space="preserve"> Unidad de medida del indicador de producto según el Catálogo de Productos de la MGA</t>
  </si>
  <si>
    <t xml:space="preserve">Av. Físico del indicador </t>
  </si>
  <si>
    <t>RPCLD</t>
  </si>
  <si>
    <t>RPDE</t>
  </si>
  <si>
    <t>SGP</t>
  </si>
  <si>
    <t>SGR</t>
  </si>
  <si>
    <t xml:space="preserve">Cofinanciación </t>
  </si>
  <si>
    <t>Crédito</t>
  </si>
  <si>
    <t>Otras fuentes  (Incorporadas al Presupuesto)</t>
  </si>
  <si>
    <t>Total Inversión</t>
  </si>
  <si>
    <t xml:space="preserve"> GESTIONADOS (no incorporados al presupuesto)</t>
  </si>
  <si>
    <t>Entes 
descentralizados</t>
  </si>
  <si>
    <t>Código BPIN</t>
  </si>
  <si>
    <t>Nombre Proyecto(s) y/o Acción(es)</t>
  </si>
  <si>
    <t>Meta Proyecto(s)/Acción(es)</t>
  </si>
  <si>
    <t>Valor Proyecto(s)/ Acción(es)</t>
  </si>
  <si>
    <t>Actividades propuestas Proyecto(s) y/o Acción(es)</t>
  </si>
  <si>
    <t>Actividades ejecutadas Proyecto(s) y/o Acción(es)</t>
  </si>
  <si>
    <t>Art.Pres./Año</t>
  </si>
  <si>
    <t xml:space="preserve"> Registro Pres./Año</t>
  </si>
  <si>
    <t>Av. Físico Proyecto(s)/Acción(es) (%)</t>
  </si>
  <si>
    <t>Av. Finan. Proyecto(s)/Acción(es) (%)</t>
  </si>
  <si>
    <t xml:space="preserve"> Vr</t>
  </si>
  <si>
    <t>Fuente</t>
  </si>
  <si>
    <t>Mantener el incremento del  3%  los tramites realizados en el Instituto de Transito del Atlántico (RNA,RNC, RNMA, RNRS y otros) (META CUMPLIDA, SE SOSTENDRÁ VALOR DE LA META 30637)</t>
  </si>
  <si>
    <t>MR1</t>
  </si>
  <si>
    <t>Tramites realizados en el Instituto de Transito del Atlántico</t>
  </si>
  <si>
    <t xml:space="preserve">Desarrollar e Implementar un programa integral de gestión comercial  </t>
  </si>
  <si>
    <t>MP1.1</t>
  </si>
  <si>
    <t xml:space="preserve">Sistemas de gestión comercial del Instituto de Transito del Atlántico implementado  </t>
  </si>
  <si>
    <t>Servicios de información implementados</t>
  </si>
  <si>
    <t>Número</t>
  </si>
  <si>
    <t xml:space="preserve">Fortalecimiento de la gestión y dirección del Sector Transporte </t>
  </si>
  <si>
    <t>Fortalecimiento a la gestion y direccion de la administracion publica territorial</t>
  </si>
  <si>
    <t>N/A</t>
  </si>
  <si>
    <t>Campaña comercial</t>
  </si>
  <si>
    <t>Diseñar e implementar una campaña de gestion comercial e imagen corporativa</t>
  </si>
  <si>
    <t>1- Formular estrategias enfocadas al cambio de imagen y mejora de la percepcion de la entidad. 
2- Desarrollar estrategias encaminadas a posicionar la entidad. 
3- Desarrollar estrategias encaminadas a generar confianza, de la comunidad hacia la entidad.</t>
  </si>
  <si>
    <t>Se realizó la vinculación de 2 asesores comerciales con el fin de realizar la captación de clientes en los municipios del departamento del Atlántico.</t>
  </si>
  <si>
    <t xml:space="preserve">2023.TRA.01.000012      2023.TRA.01.000013  2023.TRA.01.000087            2023.TRA.01.000098         </t>
  </si>
  <si>
    <t xml:space="preserve">2023.TRA.01.000030        2023.TRA.01.000031        2023.TRA.01.000075     2023.TRA.01.000076                                                                   </t>
  </si>
  <si>
    <t>Realizar 1 adecuacion a sede del Instituto de Transito del Atlántico</t>
  </si>
  <si>
    <t>MP1.2</t>
  </si>
  <si>
    <t>Adecuaciones a sedes del Instituto de Transito del Atlántico realizadas</t>
  </si>
  <si>
    <t xml:space="preserve">Sedes adecuadas </t>
  </si>
  <si>
    <t>Adecuación locativa</t>
  </si>
  <si>
    <t xml:space="preserve">Realizar dos acciones de mejora relacionada con la infraestructura de las sedes operativa y administrativa del Instituto. </t>
  </si>
  <si>
    <t>1- Realizar la necesidad del servicio
2-Elaborar los estudios previos
3- Contratar empresa para la ejecucion de las adecuaciones a las sedes del instituto..</t>
  </si>
  <si>
    <t>NA</t>
  </si>
  <si>
    <t>Implementación y mantenimiento del sistema de información (contravencional y tramites)  del Instituto de Transito del Atlántico</t>
  </si>
  <si>
    <t>MP1.3</t>
  </si>
  <si>
    <t>Sistema de información (contravencional y tramites)  del Instituto de Transito del Atlántico operando</t>
  </si>
  <si>
    <t xml:space="preserve">Servicios de información implementados </t>
  </si>
  <si>
    <t>Apoyo tecnológico del software de trámites y costas.</t>
  </si>
  <si>
    <t>Adelantar la gestión para mantener en operación el Software Quipux y las costas procesales por comparendos físicos y derechos de tránsito.</t>
  </si>
  <si>
    <t>1- Adelantar la gestión para la operación del Software Quipux.
2- Efectuar los pagos teniendo en cuenta el número de trámites.</t>
  </si>
  <si>
    <t>Implementación y mantenimiento de la plataforma de gestión documental del Instituto de Transito del Atlántico</t>
  </si>
  <si>
    <t>MP1.4</t>
  </si>
  <si>
    <t>Sistema de gestión documental operando</t>
  </si>
  <si>
    <t xml:space="preserve">Sistema de gestión documental implementado </t>
  </si>
  <si>
    <t>Se realizó la contratación de un aplicativo de gestión documental, con el fin  prestar asesoría y asistencia tecnológica en la suscripción del aplicativo iDocConnect - ViewerPRO como un servicio de software en nube,en este aplicativo se consultarán las imagenes digitalizadas del parque automotor. Este se encuentra operando en el Centro de documentación donde se archivan los expedientes vehiculares. Además se contrató personal de archivo.</t>
  </si>
  <si>
    <t xml:space="preserve">Adquisición de la plataforma de Gestión Documental </t>
  </si>
  <si>
    <t>Adquirir una plataforma de gestion documental que permita consolidar la informacion que genera el instituto</t>
  </si>
  <si>
    <t>1- Brindar soporte en la operación del Software
2 Realizar seguimiento al Software</t>
  </si>
  <si>
    <t xml:space="preserve">2023.TRA.01.000014        2023.TRA.01.000015      2023.TRA.01.000026                    2023.TRA.01.000027                 2023.TRA.01.000028     2023.TRA.01.000029                  2023.TRA.01.000030   2023.TRA.01.000107         2023.TRA.01.000111     2023.TRA.01.000112      2023.TRA.01.000114      2023.TRA.01.000126       2023.TRA.01.000127      2023.TRA.01.000143         2023.TRA.01.000154                2023.TRA.01.000155                              2023.TRA.01.000156    2023.TRA.01.000189    </t>
  </si>
  <si>
    <t xml:space="preserve">2023.TRA.01.000025        2023.TRA.01.000032                 2023.TRA.01.000034         2023.TRA.01.000041       2023.TRA.01.000035         2023.TRA.01.000042                   2023.TRA.01.000043   2023.TRA.01.000036           2023.TRA.01.000056                        2023.TRA.01.000057                      2023.TRA.01.000061                    2023.TRA.01.000089                            2023.TRA.01.000090        2023.TRA.01.000091             2023.TRA.01.000079               2023.TRA.01.0000190     2023.TRA.01.0000191 2023.TRA.01.000189           2023.TRA.01.000287                                                                                                                                                                           </t>
  </si>
  <si>
    <t>Mantener la vinculación de 62 Promotores viales para promover la educación, cultura y seguridad vial en los municipios de jurisdicción del Instituto de Transito del Atlántico</t>
  </si>
  <si>
    <t>MP1.5</t>
  </si>
  <si>
    <t>Promotores de seguridad vial viculados</t>
  </si>
  <si>
    <t xml:space="preserve">Capacitaciones realizadas </t>
  </si>
  <si>
    <t xml:space="preserve">Fortalecimiento
institucional de la
entidad departamental </t>
  </si>
  <si>
    <t>Seguridad de transporte</t>
  </si>
  <si>
    <t>Promotores viales</t>
  </si>
  <si>
    <t>Vincular 62 promotores viales para apoyar los las campañas de educacion y cultura vial</t>
  </si>
  <si>
    <t>1. Descripcion de la necesidad
2. Elaborar los estudios previos 
3. Contratar la empresa que suministrara a los promotores viales</t>
  </si>
  <si>
    <t xml:space="preserve">Se realizó el convenio ESAL 001-2023 que permitió la vinculación de  promotores viales. </t>
  </si>
  <si>
    <t xml:space="preserve">2023.TRA.01.000167       </t>
  </si>
  <si>
    <t xml:space="preserve">2023.TRA.01.000153 </t>
  </si>
  <si>
    <t xml:space="preserve">Campañas de Educación Vial Integral </t>
  </si>
  <si>
    <t>Campañas seguridad vial para conductores, motociclistas, ninos-niñas-adolecentes, ciclistas y peatones</t>
  </si>
  <si>
    <t>1. Identificar los municipios objetivo.
2. Contratar un operador para la ejecución de las campañas.
3. Ejecutar las Campañas de seguridad  vial</t>
  </si>
  <si>
    <t>Se realizaron 3 contrataciones para ejecutar diferentes campañas en el departamento. Dentro de estas campañas encontramos:
1. Cafe por la via.
2. Punto seguro para ciclistas.
3. Ganate el trago mas caro.
4. Si bebes no donduzcas.
5. Zona 30.
6. Esto no es un juego.
7. Ciclovia tu ruta segura.
 Estas campañas se realizaron en los 17 municipios del Departamento.</t>
  </si>
  <si>
    <t xml:space="preserve">2023.TRA.01.000130                2023.TRA.01.000173      2023.TRA.01.000174    2023.TRA.01.000172           2023.TRA.01.000150      2023.TRA.01.000151        2023.TRA.01.000119               </t>
  </si>
  <si>
    <t xml:space="preserve">2023.TRA.01.000183          2023.TRA.01.000208            2023.TRA.01.000204             2023.TRA.01.000206                          2023.TRA.01.000201   2023.TRA.01.000200   2023.TRA.01.000081                 </t>
  </si>
  <si>
    <t>Se realizó adición al contrato TASSET. Se aumentó el valor del proyecto</t>
  </si>
  <si>
    <t>1- Identificar la población objetivo
2- Contratar la capacitación.
3-Capacitar a motociclistas.</t>
  </si>
  <si>
    <t>Se  reinició con el proceso de capacitación a moticiclistas pendientes por capacitar de la vigencia 2021.</t>
  </si>
  <si>
    <t>Desarrollar estrategias de comunicación del concepto creativos de las campañas de seguridad vial</t>
  </si>
  <si>
    <t>Estrategias de comunicación de conceptos creativos de campañas de seguridad vial</t>
  </si>
  <si>
    <t>1. Identificar los municipios objetivo.
2. Contratar un operador para diseñar o emitir el concepto creativo.
3. Ejecutar las actividades.  4. Consolidar la información para envío a medios de comunicación.</t>
  </si>
  <si>
    <t>Se realizó contrato con  CRARTE 068-2023 y COPERCON 068-2023 el 23 de enero de 2023, esto para realizar la preproducción, producción y postprudicción de las estrategias de comunicación de conceptos creativos de campañas de seguridad vial.</t>
  </si>
  <si>
    <t xml:space="preserve">2023.TRA.01.000024           2023.TRA.01.000116             2023.TRA.01.000117 2023.TRA.01.000118       2023.TRA.01.000129     2023.TRA.01.000134                                  </t>
  </si>
  <si>
    <t xml:space="preserve">2023.TRA.01.000022     2023.TRA.01.000082           2023.TRA.01.000084  2023.TRA.01.000086         2023.TRA.01.000151     2023.TRA.01.000159     </t>
  </si>
  <si>
    <t>Señalización, Demarcación, Semaforización y mantenimiento de defensas metálicas</t>
  </si>
  <si>
    <t xml:space="preserve">Ejecutar la señalizacion, mantenimiento de denfesas y demarcacion horizontal logintudinal y transversal, en 150 kilometos de vias </t>
  </si>
  <si>
    <t>1- Identificación de los puntos críticos
2- Contratar la intervención
3- Incluir la señalización, mantenimiento de denfesas y demarcacion logintudinal y transversal en el Sistema de Información geográfico.
4, Ejecutar la intervención</t>
  </si>
  <si>
    <t xml:space="preserve">2023.TRA.01.000022             2023.TRA.01.000120          2023.TRA.01.000121          2023.TRA.01.000148               2023.TRA.01.000194                                              </t>
  </si>
  <si>
    <t xml:space="preserve">2023.TRA.01.000027        2023.TRA.01.000085                2023.TRA.01.00008587            2023.TRA.01.000203          2023.TRA.01.000253                                             </t>
  </si>
  <si>
    <t>Mantener la vinculación de 34 Agentes de Transito asignados a operativos de control en los municipios de jurisdicción del Instituto de Transito del Atlántico</t>
  </si>
  <si>
    <t>MP1.6</t>
  </si>
  <si>
    <t>Agentes de Transito vinculados</t>
  </si>
  <si>
    <t xml:space="preserve">Organismos de tránsito dotados con implementos para el control del tránsito </t>
  </si>
  <si>
    <t>Control Operativo, Contratación de agentes de tránsito</t>
  </si>
  <si>
    <t>Realizar 1000 operativos en los 17 municipios de nuestra jurisdicción, con acompañamiento de agentes de transito</t>
  </si>
  <si>
    <t>1- Adquisición de Combustibles.
2. Alquiler de gruas y parqueadero.
3. Adquisición  de un vehículo necromovil.
4. Alquiler de vehículos para el desarrollo del control operativo.
5. Adquisición de uniformes institucionales.
6. Adquisición de SOAT para vehículos institucionales.
7. Mantenimiento de vehiculos.
8. Diseño de programación de los controles operativos.</t>
  </si>
  <si>
    <t xml:space="preserve">2023.TRA.01.000023     2023.TRA.01.000122             2023.TRA.01.000135          2023.TRA.01.000147                       2023.TRA.01.000149           2023.TRA.01.000152        2023.TRA.01.000153                         </t>
  </si>
  <si>
    <t xml:space="preserve">2023.TRA.01.000045  2023.TRA.01.000113      2023.TRA.01.000092     2023.TRA.01.000294          2023.TRA.01.000177           2023.TRA.01.000202         2023.TRA.01.000205            </t>
  </si>
  <si>
    <t>Mantener e implementar  sistemas de apoyo tecnológico</t>
  </si>
  <si>
    <t>MP1.7</t>
  </si>
  <si>
    <t>Sistemas de apoyo tecnológico y costas operando</t>
  </si>
  <si>
    <t xml:space="preserve">Sistema de información geográfica actualizado con información para la gestión de riesgos </t>
  </si>
  <si>
    <t>Numero</t>
  </si>
  <si>
    <t xml:space="preserve">Los sistemas de apoyo tecnológicos se encuentran operando en óptimas condiciones y cumpliendo con las funciones para las cuales fueron adquiridos. </t>
  </si>
  <si>
    <t>Sistema de Información Geográfico</t>
  </si>
  <si>
    <t xml:space="preserve">Consolidar en un 100% las fuentes de informacion para actualizar el   Sistema de Información geográfico </t>
  </si>
  <si>
    <t>1.Identificar las fuentes de informacion 
Consolidar las fuentes de informacion en el Sistema de Informacion Geografico
3. Realizar analisis de la informacion
4. Generar ordenes de trabajo de Auditorias de seguridad vial</t>
  </si>
  <si>
    <t>No se realizaron actividades del proyecto ni en el primer ni segundo trimestre.</t>
  </si>
  <si>
    <t>Sistema de Foto detección</t>
  </si>
  <si>
    <t>Adelantar la gestión para mantener en funcionamiento en un 100% el sistema de foto detección</t>
  </si>
  <si>
    <t>1- Adelantar las gestiones necesarias con la concesión para garantizar la gestión del sistema de fotodetección</t>
  </si>
  <si>
    <t xml:space="preserve">Se encuentra en operación las camaras de deteccion electronica instaladas en la jurisdiccion del instituto de transito del atlantico </t>
  </si>
  <si>
    <t xml:space="preserve">2023.TRA.01.000083 2023.TRA.01.000084                    </t>
  </si>
  <si>
    <t xml:space="preserve">2023.TRA.01.000007           2023.TRA.01.000008          </t>
  </si>
  <si>
    <t>Fortalecimiento de la gestión institucional</t>
  </si>
  <si>
    <t>Adelantar todo aquello que apoye la gestión institucional del Instituto de Tránsito del Atlántico</t>
  </si>
  <si>
    <t>Adelantar las gestiones necesarias para servicios de apoyo a la gestión institucional.</t>
  </si>
  <si>
    <t>Se realizó la contratación de las necesidades enfocadas al fortalecimiento institucional de la entidad</t>
  </si>
  <si>
    <t xml:space="preserve">2023.TRA.01.000001     2023.TRA.01.000002   2023.TRA.01.000007   2023.TRA.01.000008       2023.TRA.01.000009  2023.TRA.01.000010    2023.TRA.01.000011   2023.TRA.01.000016    2023.TRA.01.000017          2023.TRA.01.000018   2023.TRA.01.000019   2023.TRA.01.000020   2023.TRA.01.000021      </t>
  </si>
  <si>
    <t xml:space="preserve">2023.TRA.01.000001                           2023.TRA.01.000002  2023.TRA.01.0000033                                                      </t>
  </si>
  <si>
    <t>30/09/2023 (Proyectado 31/12/2023)</t>
  </si>
  <si>
    <t>Se realizaron las actividades descritas en el plan de gestión comercial. Para el desarrollo de este se han realizado las siguientes actividades: 1. la vinculación de 2 asesores comerciales que permitieron la captación de clientes en la entidad. 2. Se realizaron visitas a concecionarios, personas juridicas y naturales interesadas en adquirir nuestros servicios, asi como para informar los cambios realizados por temas de cambio de sede.</t>
  </si>
  <si>
    <t>A pesar de haberse programado el aumento del valor del proyecto debido a la proyección de la construcción de la nueva sede, esto quedó postergada hasta  nueva orden, se programa el presupuesto inicial para la adecación que se tiene proyectada a realizar en el cuarto trimestre de  la vigencia,  la decisión no se ha tomado debido a la evenualidad de la reubicación de la sede de Sabanagrande a la sede de Baranoa, es decir a la fecha, no se encuentra programada la realización de adecuación de sede.</t>
  </si>
  <si>
    <t>Se contrató una empresa que brinda acompañamiento en el cobro coactivo. Se contrató la empresa que vendió el software QX para seguir con la implementación.</t>
  </si>
  <si>
    <t>2023.TRA.01.000288     
2023.TRA.01.000150               2023.TRA.01.000615                       2023.TRA.01.000406</t>
  </si>
  <si>
    <t>2023.TRA.01.000191          2023.TRA.01.000175                2023.TRA.01.000331       2023.TRA.01.000218</t>
  </si>
  <si>
    <t>Este proyecto incluye dos acciones: Software y  Costas.  Software  se contrató el soporte técnico y acompañamiento para el mantenimiento y operación del sistema. Este proyecto incluye dos acciones: Software y  Costas.  Software  se contrató el soporte técnico y acompañamiento para el mantenimiento y operación del sistema, se realizaron los contratos CD 221 2023 y CD 066 2023 a Quipux por valor de $632623978. y por costas procesales CD 110 2023 y adiciones por valor  de $823403917,67</t>
  </si>
  <si>
    <t>Se mantienen la implementación de la contratación realizadas para  apoyo, implementación y  mantenimiento del software en las sedes del instituto QUIPUX y costas a cargo de ITA.</t>
  </si>
  <si>
    <t>Se está ejecutaron los contrato 109-2023 y CD 227 2023 con IDoc, brindando  asistencia en la digitalización de toda la documentación del parque automotor.
 En acciones complementarias se realizó contratación de personal para el manejo del archivo y gestión docuemental de la entidad.</t>
  </si>
  <si>
    <t>Se realizaron 1126 operativos de control y regulación para la vigencia 2023. Para la ejecución de esta actividad se contó con la adquisición de combustible, alquiler de vehículos, mantenimiento de vehículo y adquisición de SOAT para vehículos institucionales.</t>
  </si>
  <si>
    <t>Se proyecta realizar la adecuación en el cuarto trimestre</t>
  </si>
  <si>
    <t>Se cubrieron las necesidades de señalización, demarcación, semaforización y mantenimiento de defensas metalicas para el departamento del Atlántico.</t>
  </si>
  <si>
    <t>Planes de movilidad escolar (Reemplazo de Atlántico gana mil)</t>
  </si>
  <si>
    <t xml:space="preserve">Aunar esfuerzos y recursos para el desarrollo, implementación y capacitación de los planes de movilidad escolar en las instituciones educativas del departamento del Atlántico.
</t>
  </si>
  <si>
    <t>2023.TRA.01.000664</t>
  </si>
  <si>
    <t xml:space="preserve">2023.TRA.01.000340       </t>
  </si>
  <si>
    <t>Por medio del contrato ESAL 004 2023  con la  FUNDACION PARA LA INVESTIGACION DESARROLLO E INNOVACION I D I  firmado el 28/06/2023 , Dirigido a ochocientos (800) estudiantes de 8, 9 10 y 11 de veinte (20) instituciones
educativas públicas del Departamento del Atlántico, en los cuales el ITA tiene jurisdicción.
Igualmente se impactará población de manera indirecta, que será beneficiada producto del proyecto, se persigue el núcleo de quienes hagan parte directa de la implementación de este; de la población escolar de las instituciones educativas públicas del Departamento del
Atlántico, en los cuales el ITA tiene jurisdicción y la población residente en las áreas de
influencia de las mismas.</t>
  </si>
  <si>
    <t>Se realizará orden de compra con ArcGIS como  herramientas para el mapeo y el razonamiento espacial, con el fin de recopilar, organizar, administrar, analizar, compartir y distribuir información geográfica de las vial del departamento del Atlántico.</t>
  </si>
  <si>
    <t>Se cuenta con la vinculación de 9 agentes de tránsito a la fecha, se proyecta la contratación de 14 agentes mas para el ultimo trimestre, para un toral de 23 agentes al terminar la vigencia. En cuanto a los operativos de control, se reporta que para el primer trimestre se realizaron 256, para el segundo trimestre 348, para el tercer trimestre se realizaron 270 se proyectan 252 para el cuarto trimestre, para un total de  1126 operativos de control para la viegncia 2023.</t>
  </si>
  <si>
    <t>Para la vigencia 2023 se realizaron 30633 trámtes.  Para el primer trimestre 6623,  para el segundo trimestre 9544 , para el tercer trimestre 2246 (Julio 518, agosto 573 y septiembre 1155 ) y se proyecta realizar 12220 para el cuarto trimestre. El dato del tercer trimestre representa una disminución importante en la realización de trámites debido al cierre de la sede Sabanagrande, como resultado de la creación del organismo de tránsito municipal de Sabanagrande, desde el xx de agosto ahasta el xx de seotiembre en la nueva sede del ITA en Baranoa.</t>
  </si>
  <si>
    <t>Se espera  realizar la adecuación en el cuarto trimestre.</t>
  </si>
  <si>
    <r>
      <t xml:space="preserve">Se realizó un convenio de asociacion que permitió la vinculación de  </t>
    </r>
    <r>
      <rPr>
        <sz val="9"/>
        <color rgb="FFFF0000"/>
        <rFont val="Calibri"/>
        <family val="2"/>
        <scheme val="minor"/>
      </rPr>
      <t>62</t>
    </r>
    <r>
      <rPr>
        <sz val="9"/>
        <rFont val="Calibri"/>
        <family val="2"/>
        <scheme val="minor"/>
      </rPr>
      <t xml:space="preserve"> promotores viales, quienes apoyan la regulación del tránsito en las vías del departamento del Atlántico. Ademas, se realizaron en total de 290 capacitaciones relacionadas con las 8 campañas de capacitación: Cafe por la via, Punto seguro para ciclistas, ganate el trago mas caro, Si bebes no donduzcas, Zona 30,  esto no es un juego, Ciclovia tu ruta segura, Motobacanes, y las capañas de temporadas. Estas campañas se enfocaron en los actores viales.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</si>
</sst>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yyyy\-mm\-dd;@"/>
    <numFmt numFmtId="165" formatCode="_ &quot;$&quot;\ * #,##0_ ;_ &quot;$&quot;\ * \-#,##0_ ;_ &quot;$&quot;\ * &quot;-&quot;_ ;_ @_ "/>
    <numFmt numFmtId="166" formatCode="&quot;$&quot;\ #,##0"/>
  </numFmts>
  <fonts count="33" x14ac:knownFonts="1">
    <font>
      <sz val="10"/>
      <name val="Arial"/>
    </font>
    <font>
      <sz val="10"/>
      <name val="Arial"/>
      <family val="2"/>
    </font>
    <font>
      <sz val="9"/>
      <name val="Arial"/>
      <family val="2"/>
    </font>
    <font>
      <sz val="10"/>
      <name val="MS Sans Serif"/>
      <family val="2"/>
    </font>
    <font>
      <b/>
      <sz val="12"/>
      <name val="Arial"/>
      <family val="2"/>
    </font>
    <font>
      <b/>
      <sz val="10"/>
      <name val="Arial"/>
      <family val="2"/>
    </font>
    <font>
      <b/>
      <sz val="9"/>
      <name val="Arial"/>
      <family val="2"/>
    </font>
    <font>
      <b/>
      <u/>
      <sz val="10"/>
      <name val="Arial"/>
      <family val="2"/>
    </font>
    <font>
      <b/>
      <sz val="9"/>
      <name val="Times New Roman"/>
      <family val="1"/>
    </font>
    <font>
      <b/>
      <sz val="8"/>
      <name val="Times New Roman"/>
      <family val="1"/>
    </font>
    <font>
      <b/>
      <sz val="8"/>
      <name val="Arial"/>
      <family val="2"/>
    </font>
    <font>
      <sz val="8"/>
      <name val="Arial"/>
      <family val="2"/>
    </font>
    <font>
      <sz val="9"/>
      <name val="Times New Roman"/>
      <family val="1"/>
    </font>
    <font>
      <b/>
      <sz val="8"/>
      <color theme="1"/>
      <name val="Calibri"/>
      <family val="2"/>
      <scheme val="minor"/>
    </font>
    <font>
      <b/>
      <sz val="8"/>
      <name val="Calibri"/>
      <family val="2"/>
      <scheme val="minor"/>
    </font>
    <font>
      <sz val="7"/>
      <color theme="1"/>
      <name val="Calibri"/>
      <family val="2"/>
      <scheme val="minor"/>
    </font>
    <font>
      <b/>
      <sz val="8"/>
      <name val="Arial Narrow"/>
      <family val="2"/>
    </font>
    <font>
      <sz val="8"/>
      <name val="Times New Roman"/>
      <family val="1"/>
    </font>
    <font>
      <sz val="9"/>
      <name val="Calibri"/>
      <family val="2"/>
      <scheme val="minor"/>
    </font>
    <font>
      <sz val="8"/>
      <name val="Arial Narrow"/>
      <family val="2"/>
    </font>
    <font>
      <sz val="11"/>
      <name val="Arial"/>
      <family val="2"/>
    </font>
    <font>
      <sz val="10"/>
      <name val="Calibri"/>
      <family val="2"/>
      <scheme val="minor"/>
    </font>
    <font>
      <sz val="11"/>
      <color rgb="FF1C2F33"/>
      <name val="Calibri"/>
      <family val="2"/>
      <scheme val="minor"/>
    </font>
    <font>
      <sz val="10"/>
      <name val="Calibri"/>
      <family val="2"/>
    </font>
    <font>
      <sz val="9"/>
      <color indexed="81"/>
      <name val="Tahoma"/>
      <family val="2"/>
    </font>
    <font>
      <sz val="8"/>
      <color indexed="81"/>
      <name val="Times New Roman"/>
      <family val="1"/>
    </font>
    <font>
      <sz val="9"/>
      <color indexed="81"/>
      <name val="Arial Narrow"/>
      <family val="2"/>
    </font>
    <font>
      <sz val="8"/>
      <color indexed="81"/>
      <name val="Arial Narrow"/>
      <family val="2"/>
    </font>
    <font>
      <sz val="9"/>
      <color indexed="81"/>
      <name val="Times New Roman"/>
      <family val="1"/>
    </font>
    <font>
      <b/>
      <sz val="11"/>
      <name val="Calibri"/>
      <family val="2"/>
      <scheme val="minor"/>
    </font>
    <font>
      <sz val="9"/>
      <color rgb="FFFF0000"/>
      <name val="Calibri"/>
      <family val="2"/>
      <scheme val="minor"/>
    </font>
    <font>
      <sz val="9"/>
      <color indexed="81"/>
      <name val="Tahoma"/>
      <charset val="1"/>
    </font>
    <font>
      <b/>
      <sz val="9"/>
      <color indexed="81"/>
      <name val="Tahoma"/>
      <charset val="1"/>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2499465926084170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0" fontId="22" fillId="0" borderId="21" applyAlignment="0">
      <alignment horizontal="justify" vertical="center" wrapText="1"/>
    </xf>
  </cellStyleXfs>
  <cellXfs count="167">
    <xf numFmtId="0" fontId="0" fillId="0" borderId="0" xfId="0"/>
    <xf numFmtId="0" fontId="2" fillId="0" borderId="0" xfId="3" applyFont="1" applyAlignment="1">
      <alignment horizontal="center" wrapText="1"/>
    </xf>
    <xf numFmtId="0" fontId="4" fillId="0" borderId="0" xfId="4" applyFont="1" applyAlignment="1">
      <alignment vertical="center" wrapText="1"/>
    </xf>
    <xf numFmtId="0" fontId="5" fillId="0" borderId="0" xfId="3" applyFont="1"/>
    <xf numFmtId="0" fontId="0" fillId="0" borderId="10" xfId="0" applyBorder="1"/>
    <xf numFmtId="0" fontId="0" fillId="0" borderId="11" xfId="0" applyBorder="1"/>
    <xf numFmtId="0" fontId="0" fillId="0" borderId="12" xfId="0" applyBorder="1"/>
    <xf numFmtId="0" fontId="0" fillId="0" borderId="13" xfId="0" applyBorder="1"/>
    <xf numFmtId="0" fontId="5" fillId="2" borderId="1" xfId="0" applyFont="1" applyFill="1" applyBorder="1" applyAlignment="1">
      <alignment horizontal="left" vertical="center"/>
    </xf>
    <xf numFmtId="0" fontId="0" fillId="0" borderId="17" xfId="0" applyBorder="1"/>
    <xf numFmtId="0" fontId="0" fillId="0" borderId="0" xfId="0" applyAlignment="1">
      <alignment vertical="top"/>
    </xf>
    <xf numFmtId="0" fontId="5" fillId="0" borderId="14" xfId="0" applyFont="1" applyBorder="1"/>
    <xf numFmtId="0" fontId="0" fillId="0" borderId="15" xfId="0" applyBorder="1"/>
    <xf numFmtId="0" fontId="0" fillId="0" borderId="16" xfId="0" applyBorder="1"/>
    <xf numFmtId="0" fontId="7" fillId="0" borderId="0" xfId="0" applyFont="1"/>
    <xf numFmtId="0" fontId="5" fillId="0" borderId="0" xfId="0" applyFont="1" applyAlignment="1">
      <alignment vertical="top"/>
    </xf>
    <xf numFmtId="0" fontId="14" fillId="2" borderId="1" xfId="0" applyFont="1" applyFill="1" applyBorder="1" applyAlignment="1">
      <alignment horizontal="center" vertical="center" wrapText="1"/>
    </xf>
    <xf numFmtId="10" fontId="18" fillId="0" borderId="1" xfId="0" applyNumberFormat="1" applyFont="1" applyBorder="1" applyAlignment="1">
      <alignment horizontal="left" vertical="center" wrapText="1"/>
    </xf>
    <xf numFmtId="0" fontId="18" fillId="0" borderId="16" xfId="0" applyFont="1" applyBorder="1" applyAlignment="1">
      <alignment horizontal="center" vertical="center"/>
    </xf>
    <xf numFmtId="0" fontId="18" fillId="0" borderId="16" xfId="0" applyFont="1" applyBorder="1" applyAlignment="1">
      <alignment vertical="center" wrapText="1"/>
    </xf>
    <xf numFmtId="0" fontId="18" fillId="0" borderId="1" xfId="0" applyFont="1" applyBorder="1" applyAlignment="1">
      <alignment horizontal="center" vertical="center"/>
    </xf>
    <xf numFmtId="0" fontId="0" fillId="0" borderId="20" xfId="0" applyBorder="1" applyAlignment="1">
      <alignment horizontal="center" vertical="center"/>
    </xf>
    <xf numFmtId="10"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2" applyNumberFormat="1" applyFont="1" applyFill="1" applyBorder="1" applyAlignment="1">
      <alignment horizontal="center" vertical="center"/>
    </xf>
    <xf numFmtId="0" fontId="18" fillId="0" borderId="20" xfId="0" applyFont="1" applyBorder="1" applyAlignment="1">
      <alignment vertical="center" wrapText="1"/>
    </xf>
    <xf numFmtId="0" fontId="0" fillId="0" borderId="1" xfId="0" applyBorder="1" applyAlignment="1">
      <alignment horizontal="center"/>
    </xf>
    <xf numFmtId="0" fontId="0" fillId="2" borderId="1" xfId="0" applyFill="1" applyBorder="1" applyAlignment="1">
      <alignment horizontal="center"/>
    </xf>
    <xf numFmtId="0" fontId="19" fillId="3" borderId="14" xfId="0" applyFont="1" applyFill="1" applyBorder="1" applyAlignment="1">
      <alignment horizontal="center" vertical="top" wrapText="1"/>
    </xf>
    <xf numFmtId="0" fontId="19" fillId="3" borderId="14" xfId="0" quotePrefix="1" applyFont="1" applyFill="1" applyBorder="1" applyAlignment="1">
      <alignment horizontal="center" vertical="top" wrapText="1"/>
    </xf>
    <xf numFmtId="0" fontId="2" fillId="3" borderId="1" xfId="0" quotePrefix="1" applyFont="1" applyFill="1" applyBorder="1" applyAlignment="1">
      <alignment horizontal="center" vertical="center" textRotation="90" wrapText="1"/>
    </xf>
    <xf numFmtId="165" fontId="20" fillId="3" borderId="1" xfId="0" quotePrefix="1" applyNumberFormat="1" applyFont="1" applyFill="1" applyBorder="1" applyAlignment="1">
      <alignment horizontal="center" vertical="center" textRotation="90" wrapText="1"/>
    </xf>
    <xf numFmtId="0" fontId="19" fillId="3" borderId="1" xfId="0" applyFont="1" applyFill="1" applyBorder="1" applyAlignment="1">
      <alignment horizontal="center" vertical="top" wrapText="1"/>
    </xf>
    <xf numFmtId="0" fontId="0" fillId="4" borderId="15" xfId="0" applyFill="1" applyBorder="1" applyAlignment="1">
      <alignment horizontal="center"/>
    </xf>
    <xf numFmtId="0" fontId="18" fillId="5" borderId="1" xfId="0" applyFont="1" applyFill="1" applyBorder="1" applyAlignment="1">
      <alignment horizontal="left" vertical="center" wrapText="1"/>
    </xf>
    <xf numFmtId="0" fontId="18" fillId="0" borderId="20" xfId="0" applyFont="1" applyBorder="1" applyAlignment="1">
      <alignment horizontal="center" vertical="center"/>
    </xf>
    <xf numFmtId="9" fontId="18" fillId="5" borderId="1" xfId="0" applyNumberFormat="1"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0" borderId="1" xfId="0" applyFont="1" applyBorder="1" applyAlignment="1">
      <alignment horizontal="left" vertical="center" wrapText="1"/>
    </xf>
    <xf numFmtId="0" fontId="11" fillId="6" borderId="1" xfId="0" quotePrefix="1" applyFont="1" applyFill="1" applyBorder="1" applyAlignment="1">
      <alignment horizontal="center" vertical="center" textRotation="90" wrapText="1"/>
    </xf>
    <xf numFmtId="0" fontId="2" fillId="6" borderId="1" xfId="0" quotePrefix="1" applyFont="1" applyFill="1" applyBorder="1" applyAlignment="1">
      <alignment horizontal="center" vertical="center" textRotation="90" wrapText="1"/>
    </xf>
    <xf numFmtId="165" fontId="20" fillId="6" borderId="1" xfId="0" quotePrefix="1" applyNumberFormat="1" applyFont="1" applyFill="1" applyBorder="1" applyAlignment="1">
      <alignment horizontal="center" vertical="center" textRotation="90" wrapText="1"/>
    </xf>
    <xf numFmtId="0" fontId="0" fillId="0" borderId="1" xfId="0" applyBorder="1" applyAlignment="1">
      <alignment horizontal="center" vertical="center"/>
    </xf>
    <xf numFmtId="0" fontId="0" fillId="0" borderId="20" xfId="0" applyBorder="1" applyAlignment="1">
      <alignment vertical="center"/>
    </xf>
    <xf numFmtId="0" fontId="0" fillId="0" borderId="20" xfId="0" applyBorder="1" applyAlignment="1">
      <alignment horizontal="center"/>
    </xf>
    <xf numFmtId="0" fontId="0" fillId="0" borderId="20" xfId="0" applyBorder="1"/>
    <xf numFmtId="0" fontId="11" fillId="7" borderId="1" xfId="0" applyFont="1" applyFill="1" applyBorder="1" applyAlignment="1">
      <alignment horizontal="center" vertical="center"/>
    </xf>
    <xf numFmtId="0" fontId="2" fillId="7" borderId="1" xfId="0" quotePrefix="1" applyFont="1" applyFill="1" applyBorder="1" applyAlignment="1">
      <alignment horizontal="center" vertical="center" textRotation="90" wrapText="1"/>
    </xf>
    <xf numFmtId="165" fontId="4" fillId="7" borderId="1" xfId="0" quotePrefix="1" applyNumberFormat="1" applyFont="1" applyFill="1" applyBorder="1" applyAlignment="1">
      <alignment horizontal="center" vertical="center" textRotation="90" wrapText="1"/>
    </xf>
    <xf numFmtId="0" fontId="18" fillId="0" borderId="1" xfId="0" applyFont="1" applyBorder="1" applyAlignment="1">
      <alignment vertical="center"/>
    </xf>
    <xf numFmtId="0" fontId="18" fillId="0" borderId="1" xfId="0" applyFont="1" applyBorder="1" applyAlignment="1">
      <alignment vertical="center" wrapText="1"/>
    </xf>
    <xf numFmtId="166" fontId="18" fillId="0" borderId="1" xfId="0" applyNumberFormat="1" applyFont="1" applyBorder="1" applyAlignment="1">
      <alignment horizontal="center" vertical="center"/>
    </xf>
    <xf numFmtId="0" fontId="18" fillId="5" borderId="1" xfId="0" applyFont="1" applyFill="1" applyBorder="1" applyAlignment="1">
      <alignment vertical="center" wrapText="1"/>
    </xf>
    <xf numFmtId="9" fontId="18" fillId="0" borderId="1" xfId="2" applyFont="1" applyFill="1" applyBorder="1" applyAlignment="1">
      <alignment horizontal="center" vertical="center" wrapText="1"/>
    </xf>
    <xf numFmtId="0" fontId="21" fillId="0" borderId="1" xfId="0" applyFont="1" applyBorder="1" applyAlignment="1">
      <alignment horizontal="left" vertical="center" wrapText="1"/>
    </xf>
    <xf numFmtId="0" fontId="18" fillId="0" borderId="1" xfId="5" applyFont="1" applyBorder="1" applyAlignment="1">
      <alignment vertical="center" wrapText="1"/>
    </xf>
    <xf numFmtId="0" fontId="18" fillId="0" borderId="20" xfId="0" applyFont="1" applyBorder="1" applyAlignment="1">
      <alignment horizontal="center" vertical="center" wrapText="1"/>
    </xf>
    <xf numFmtId="9" fontId="18" fillId="0" borderId="20" xfId="0" applyNumberFormat="1" applyFont="1" applyBorder="1" applyAlignment="1">
      <alignment horizontal="center" vertical="center"/>
    </xf>
    <xf numFmtId="0" fontId="18" fillId="0" borderId="1" xfId="0" applyFont="1" applyBorder="1" applyAlignment="1">
      <alignment horizontal="center" vertical="center" wrapText="1"/>
    </xf>
    <xf numFmtId="9" fontId="1" fillId="0" borderId="20" xfId="0" applyNumberFormat="1" applyFont="1" applyBorder="1" applyAlignment="1">
      <alignment horizontal="center" vertical="center"/>
    </xf>
    <xf numFmtId="0" fontId="1" fillId="0" borderId="20" xfId="0" applyFont="1" applyBorder="1" applyAlignment="1">
      <alignment horizontal="left" vertical="center" wrapText="1"/>
    </xf>
    <xf numFmtId="165" fontId="4" fillId="5" borderId="1" xfId="0" quotePrefix="1" applyNumberFormat="1" applyFont="1" applyFill="1" applyBorder="1" applyAlignment="1">
      <alignment horizontal="center" vertical="center" textRotation="90" wrapText="1"/>
    </xf>
    <xf numFmtId="0" fontId="18" fillId="0" borderId="1" xfId="3" quotePrefix="1" applyFont="1" applyBorder="1" applyAlignment="1">
      <alignment horizontal="justify" vertical="center" wrapText="1"/>
    </xf>
    <xf numFmtId="0" fontId="18" fillId="5" borderId="1" xfId="5" applyFont="1" applyFill="1" applyBorder="1" applyAlignment="1">
      <alignment vertical="center" wrapText="1"/>
    </xf>
    <xf numFmtId="0" fontId="18" fillId="0" borderId="20" xfId="0" applyFont="1" applyBorder="1" applyAlignment="1">
      <alignment horizontal="left" vertical="center" wrapText="1"/>
    </xf>
    <xf numFmtId="165" fontId="4" fillId="0" borderId="1" xfId="0" quotePrefix="1" applyNumberFormat="1" applyFont="1" applyBorder="1" applyAlignment="1">
      <alignment horizontal="center" vertical="center" textRotation="90" wrapText="1"/>
    </xf>
    <xf numFmtId="44" fontId="23" fillId="0" borderId="0" xfId="1" applyFont="1" applyFill="1" applyAlignment="1">
      <alignment horizontal="center" vertical="center"/>
    </xf>
    <xf numFmtId="165" fontId="1" fillId="0" borderId="20" xfId="0" applyNumberFormat="1" applyFont="1" applyBorder="1" applyAlignment="1">
      <alignment horizontal="left" vertical="center" wrapText="1"/>
    </xf>
    <xf numFmtId="0" fontId="18" fillId="0" borderId="1" xfId="0" applyFont="1" applyBorder="1"/>
    <xf numFmtId="9" fontId="18" fillId="5" borderId="1" xfId="2" applyFont="1" applyFill="1" applyBorder="1" applyAlignment="1">
      <alignment horizontal="center" vertical="center" wrapText="1"/>
    </xf>
    <xf numFmtId="0" fontId="18" fillId="5" borderId="1" xfId="5" applyFont="1" applyFill="1" applyBorder="1" applyAlignment="1">
      <alignment horizontal="left" vertical="center" wrapText="1"/>
    </xf>
    <xf numFmtId="9" fontId="18" fillId="0" borderId="20" xfId="2" applyFont="1" applyFill="1" applyBorder="1" applyAlignment="1">
      <alignment horizontal="center" vertical="center"/>
    </xf>
    <xf numFmtId="10" fontId="18" fillId="0" borderId="20" xfId="2" applyNumberFormat="1" applyFont="1" applyFill="1" applyBorder="1" applyAlignment="1">
      <alignment horizontal="center" vertical="center"/>
    </xf>
    <xf numFmtId="9" fontId="18" fillId="0" borderId="1" xfId="0" applyNumberFormat="1" applyFont="1" applyBorder="1" applyAlignment="1">
      <alignment horizontal="center" vertical="center" wrapText="1"/>
    </xf>
    <xf numFmtId="0" fontId="21" fillId="0" borderId="1" xfId="0" applyFont="1" applyBorder="1" applyAlignment="1">
      <alignment vertical="center" wrapText="1"/>
    </xf>
    <xf numFmtId="9" fontId="18" fillId="0" borderId="20" xfId="0" applyNumberFormat="1" applyFont="1" applyBorder="1" applyAlignment="1">
      <alignment horizontal="center" vertical="center" wrapText="1"/>
    </xf>
    <xf numFmtId="1" fontId="18" fillId="0" borderId="1" xfId="0" applyNumberFormat="1" applyFont="1" applyBorder="1" applyAlignment="1">
      <alignment horizontal="center" vertical="center"/>
    </xf>
    <xf numFmtId="9" fontId="18" fillId="0" borderId="7" xfId="0" applyNumberFormat="1" applyFont="1" applyBorder="1" applyAlignment="1">
      <alignment horizontal="center" vertical="center"/>
    </xf>
    <xf numFmtId="0" fontId="11" fillId="7" borderId="20" xfId="0" applyFont="1" applyFill="1" applyBorder="1" applyAlignment="1">
      <alignment horizontal="center" vertical="center"/>
    </xf>
    <xf numFmtId="0" fontId="2" fillId="7" borderId="20" xfId="0" quotePrefix="1" applyFont="1" applyFill="1" applyBorder="1" applyAlignment="1">
      <alignment horizontal="center" vertical="center" textRotation="90" wrapText="1"/>
    </xf>
    <xf numFmtId="0" fontId="18" fillId="0" borderId="20" xfId="0" applyFont="1" applyBorder="1" applyAlignment="1">
      <alignment vertical="center"/>
    </xf>
    <xf numFmtId="166" fontId="18" fillId="0" borderId="20" xfId="0" applyNumberFormat="1" applyFont="1" applyBorder="1" applyAlignment="1">
      <alignment horizontal="center" vertical="center"/>
    </xf>
    <xf numFmtId="0" fontId="0" fillId="0" borderId="1" xfId="0" applyBorder="1"/>
    <xf numFmtId="0" fontId="0" fillId="0" borderId="22" xfId="0" applyBorder="1"/>
    <xf numFmtId="0" fontId="0" fillId="0" borderId="23" xfId="0" applyBorder="1"/>
    <xf numFmtId="0" fontId="0" fillId="0" borderId="24" xfId="0" applyBorder="1"/>
    <xf numFmtId="165" fontId="0" fillId="0" borderId="0" xfId="0" applyNumberFormat="1"/>
    <xf numFmtId="10" fontId="18" fillId="0" borderId="1" xfId="2" applyNumberFormat="1" applyFont="1" applyFill="1" applyBorder="1" applyAlignment="1">
      <alignment horizontal="center" vertical="center"/>
    </xf>
    <xf numFmtId="166" fontId="29" fillId="0" borderId="1" xfId="0" applyNumberFormat="1" applyFont="1" applyBorder="1" applyAlignment="1">
      <alignment horizontal="center" vertical="center" textRotation="90"/>
    </xf>
    <xf numFmtId="166" fontId="0" fillId="4" borderId="15" xfId="0" applyNumberFormat="1" applyFill="1" applyBorder="1" applyAlignment="1">
      <alignment horizontal="center"/>
    </xf>
    <xf numFmtId="165" fontId="0" fillId="0" borderId="20" xfId="0" applyNumberFormat="1" applyBorder="1" applyAlignment="1">
      <alignment horizontal="center"/>
    </xf>
    <xf numFmtId="0" fontId="2" fillId="0" borderId="1" xfId="0" applyFont="1" applyBorder="1" applyAlignment="1">
      <alignment horizontal="center" vertical="center"/>
    </xf>
    <xf numFmtId="0" fontId="18" fillId="0" borderId="1" xfId="5" applyFont="1" applyBorder="1" applyAlignment="1">
      <alignment horizontal="left" vertical="center" wrapText="1"/>
    </xf>
    <xf numFmtId="0" fontId="18" fillId="0" borderId="1" xfId="5" applyFont="1" applyBorder="1" applyAlignment="1">
      <alignment horizontal="center" vertical="center" wrapText="1"/>
    </xf>
    <xf numFmtId="0" fontId="1" fillId="0" borderId="20" xfId="0" applyFont="1" applyBorder="1" applyAlignment="1">
      <alignment horizontal="center"/>
    </xf>
    <xf numFmtId="0" fontId="1" fillId="0" borderId="20" xfId="0" applyFont="1" applyBorder="1" applyAlignment="1">
      <alignment horizontal="center" vertical="center"/>
    </xf>
    <xf numFmtId="0" fontId="18" fillId="0" borderId="9" xfId="0" applyFont="1" applyBorder="1" applyAlignment="1">
      <alignment horizontal="center" vertical="center"/>
    </xf>
    <xf numFmtId="0" fontId="4" fillId="0" borderId="14" xfId="0" applyFont="1" applyBorder="1" applyAlignment="1">
      <alignment horizontal="left"/>
    </xf>
    <xf numFmtId="0" fontId="4" fillId="0" borderId="15" xfId="0" applyFont="1" applyBorder="1" applyAlignment="1">
      <alignment horizontal="left"/>
    </xf>
    <xf numFmtId="0" fontId="4" fillId="0" borderId="16" xfId="0" applyFont="1" applyBorder="1" applyAlignment="1">
      <alignment horizontal="left"/>
    </xf>
    <xf numFmtId="0" fontId="2" fillId="0" borderId="1" xfId="3" applyFont="1" applyBorder="1" applyAlignment="1">
      <alignment horizontal="center" wrapText="1"/>
    </xf>
    <xf numFmtId="0" fontId="4" fillId="0" borderId="2" xfId="4" applyFont="1" applyBorder="1" applyAlignment="1">
      <alignment horizontal="center" vertical="center" wrapText="1"/>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4" fillId="0" borderId="0" xfId="4" applyFont="1" applyAlignment="1">
      <alignment horizontal="center" vertical="center" wrapText="1"/>
    </xf>
    <xf numFmtId="0" fontId="4" fillId="0" borderId="6" xfId="4" applyFont="1" applyBorder="1" applyAlignment="1">
      <alignment horizontal="center" vertical="center" wrapText="1"/>
    </xf>
    <xf numFmtId="0" fontId="4" fillId="0" borderId="7" xfId="4" applyFont="1" applyBorder="1" applyAlignment="1">
      <alignment horizontal="center" vertical="center" wrapText="1"/>
    </xf>
    <xf numFmtId="0" fontId="4" fillId="0" borderId="8" xfId="4" applyFont="1" applyBorder="1" applyAlignment="1">
      <alignment horizontal="center" vertical="center" wrapText="1"/>
    </xf>
    <xf numFmtId="0" fontId="4" fillId="0" borderId="9" xfId="4" applyFont="1" applyBorder="1" applyAlignment="1">
      <alignment horizontal="center" vertical="center" wrapText="1"/>
    </xf>
    <xf numFmtId="49" fontId="4" fillId="0" borderId="2" xfId="4" applyNumberFormat="1" applyFont="1" applyBorder="1" applyAlignment="1">
      <alignment horizontal="center" vertical="center" wrapText="1"/>
    </xf>
    <xf numFmtId="49" fontId="4" fillId="0" borderId="3" xfId="4" applyNumberFormat="1" applyFont="1" applyBorder="1" applyAlignment="1">
      <alignment horizontal="center" vertical="center" wrapText="1"/>
    </xf>
    <xf numFmtId="49" fontId="4" fillId="0" borderId="4" xfId="4" applyNumberFormat="1" applyFont="1" applyBorder="1" applyAlignment="1">
      <alignment horizontal="center" vertical="center" wrapText="1"/>
    </xf>
    <xf numFmtId="49" fontId="4" fillId="0" borderId="7" xfId="4" applyNumberFormat="1" applyFont="1" applyBorder="1" applyAlignment="1">
      <alignment horizontal="center" vertical="center" wrapText="1"/>
    </xf>
    <xf numFmtId="49" fontId="4" fillId="0" borderId="8" xfId="4" applyNumberFormat="1" applyFont="1" applyBorder="1" applyAlignment="1">
      <alignment horizontal="center" vertical="center" wrapText="1"/>
    </xf>
    <xf numFmtId="49" fontId="4" fillId="0" borderId="9" xfId="4" applyNumberFormat="1" applyFont="1" applyBorder="1" applyAlignment="1">
      <alignment horizontal="center" vertical="center" wrapText="1"/>
    </xf>
    <xf numFmtId="164" fontId="4" fillId="0" borderId="2" xfId="4" applyNumberFormat="1" applyFont="1" applyBorder="1" applyAlignment="1">
      <alignment horizontal="center" vertical="center" wrapText="1"/>
    </xf>
    <xf numFmtId="164" fontId="4" fillId="0" borderId="3" xfId="4" applyNumberFormat="1" applyFont="1" applyBorder="1" applyAlignment="1">
      <alignment horizontal="center" vertical="center" wrapText="1"/>
    </xf>
    <xf numFmtId="164" fontId="4" fillId="0" borderId="4" xfId="4" applyNumberFormat="1" applyFont="1" applyBorder="1" applyAlignment="1">
      <alignment horizontal="center" vertical="center" wrapText="1"/>
    </xf>
    <xf numFmtId="164" fontId="4" fillId="0" borderId="7" xfId="4" applyNumberFormat="1" applyFont="1" applyBorder="1" applyAlignment="1">
      <alignment horizontal="center" vertical="center" wrapText="1"/>
    </xf>
    <xf numFmtId="164" fontId="4" fillId="0" borderId="8" xfId="4" applyNumberFormat="1" applyFont="1" applyBorder="1" applyAlignment="1">
      <alignment horizontal="center" vertical="center" wrapText="1"/>
    </xf>
    <xf numFmtId="164" fontId="4" fillId="0" borderId="9" xfId="4" applyNumberFormat="1" applyFont="1" applyBorder="1" applyAlignment="1">
      <alignment horizontal="center" vertical="center" wrapText="1"/>
    </xf>
    <xf numFmtId="0" fontId="5" fillId="2" borderId="1" xfId="0" applyFont="1" applyFill="1" applyBorder="1" applyAlignment="1">
      <alignment horizontal="left" vertical="center"/>
    </xf>
    <xf numFmtId="0" fontId="5" fillId="0" borderId="1" xfId="0" applyFont="1" applyBorder="1" applyAlignment="1">
      <alignment horizontal="left"/>
    </xf>
    <xf numFmtId="0" fontId="5" fillId="2" borderId="14"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14" fontId="5" fillId="0" borderId="14" xfId="0" applyNumberFormat="1"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6" fillId="2" borderId="1" xfId="0" applyFont="1" applyFill="1" applyBorder="1" applyAlignment="1">
      <alignment horizontal="left" vertical="center"/>
    </xf>
    <xf numFmtId="0" fontId="5" fillId="0" borderId="1" xfId="0" applyFont="1" applyBorder="1" applyAlignment="1">
      <alignment horizontal="left" vertical="top"/>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2" borderId="19" xfId="0" applyFont="1" applyFill="1" applyBorder="1"/>
    <xf numFmtId="0" fontId="12" fillId="2" borderId="20" xfId="0" applyFont="1" applyFill="1" applyBorder="1"/>
    <xf numFmtId="0" fontId="9" fillId="2" borderId="1"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9" fillId="2" borderId="14" xfId="0" applyFont="1" applyFill="1" applyBorder="1" applyAlignment="1">
      <alignment horizontal="center" vertical="top" wrapText="1"/>
    </xf>
    <xf numFmtId="0" fontId="9" fillId="2" borderId="15" xfId="0" applyFont="1" applyFill="1" applyBorder="1" applyAlignment="1">
      <alignment horizontal="center" vertical="top" wrapText="1"/>
    </xf>
    <xf numFmtId="0" fontId="9" fillId="2" borderId="18" xfId="0" applyFont="1" applyFill="1" applyBorder="1" applyAlignment="1">
      <alignment horizontal="center" vertical="top" wrapText="1"/>
    </xf>
    <xf numFmtId="0" fontId="17" fillId="2" borderId="20" xfId="0" applyFont="1" applyFill="1" applyBorder="1" applyAlignment="1">
      <alignment horizontal="center" vertical="top"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0"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0"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0" xfId="0" applyFont="1" applyFill="1" applyBorder="1"/>
    <xf numFmtId="0" fontId="16" fillId="2" borderId="18"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3" fillId="2" borderId="1" xfId="0" applyFont="1" applyFill="1" applyBorder="1" applyAlignment="1">
      <alignment horizontal="center" vertical="center" textRotation="90"/>
    </xf>
    <xf numFmtId="0" fontId="13" fillId="2" borderId="1" xfId="0" applyFont="1" applyFill="1" applyBorder="1" applyAlignment="1">
      <alignment horizontal="center" vertical="center" textRotation="90" wrapText="1"/>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5" fillId="2" borderId="1" xfId="0" applyFont="1" applyFill="1" applyBorder="1" applyAlignment="1">
      <alignment horizontal="center" vertical="center" textRotation="90" wrapText="1"/>
    </xf>
    <xf numFmtId="0" fontId="15" fillId="2" borderId="1" xfId="0" applyFont="1" applyFill="1" applyBorder="1" applyAlignment="1">
      <alignment horizontal="center" vertical="center" textRotation="90"/>
    </xf>
  </cellXfs>
  <cellStyles count="6">
    <cellStyle name="KPT06_fill" xfId="5" xr:uid="{00000000-0005-0000-0000-000000000000}"/>
    <cellStyle name="Moneda" xfId="1" builtinId="4"/>
    <cellStyle name="Normal" xfId="0" builtinId="0"/>
    <cellStyle name="Normal 2" xfId="3" xr:uid="{00000000-0005-0000-0000-000003000000}"/>
    <cellStyle name="Normal_FDEG-001" xfId="4" xr:uid="{00000000-0005-0000-0000-000004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850601</xdr:colOff>
      <xdr:row>1</xdr:row>
      <xdr:rowOff>70869</xdr:rowOff>
    </xdr:from>
    <xdr:to>
      <xdr:col>4</xdr:col>
      <xdr:colOff>527859</xdr:colOff>
      <xdr:row>4</xdr:row>
      <xdr:rowOff>181428</xdr:rowOff>
    </xdr:to>
    <xdr:pic>
      <xdr:nvPicPr>
        <xdr:cNvPr id="2" name="11 Imagen" descr="http://www.atlantico.gov.co/images/stories/departamento/escudo.jpg">
          <a:extLst>
            <a:ext uri="{FF2B5EF4-FFF2-40B4-BE49-F238E27FC236}">
              <a16:creationId xmlns:a16="http://schemas.microsoft.com/office/drawing/2014/main" id="{5EEBF2C9-5FEC-4C8F-A01A-9C1E502EB3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051" y="232794"/>
          <a:ext cx="1306033" cy="1082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M43"/>
  <sheetViews>
    <sheetView showGridLines="0" tabSelected="1" topLeftCell="A29" zoomScale="40" zoomScaleNormal="40" workbookViewId="0">
      <selection activeCell="N30" sqref="N30"/>
    </sheetView>
  </sheetViews>
  <sheetFormatPr baseColWidth="10" defaultColWidth="10.7109375" defaultRowHeight="12.75" x14ac:dyDescent="0.2"/>
  <cols>
    <col min="1" max="1" width="1.140625" customWidth="1"/>
    <col min="2" max="2" width="1.42578125" customWidth="1"/>
    <col min="3" max="3" width="14.7109375" customWidth="1"/>
    <col min="4" max="4" width="9.7109375" customWidth="1"/>
    <col min="5" max="5" width="12.7109375" customWidth="1"/>
    <col min="6" max="6" width="7.28515625" customWidth="1"/>
    <col min="7" max="7" width="9.42578125" customWidth="1"/>
    <col min="8" max="8" width="15.5703125" bestFit="1" customWidth="1"/>
    <col min="9" max="9" width="10.7109375" customWidth="1"/>
    <col min="10" max="10" width="25.140625" bestFit="1" customWidth="1"/>
    <col min="11" max="11" width="8" bestFit="1" customWidth="1"/>
    <col min="12" max="12" width="12.7109375" customWidth="1"/>
    <col min="13" max="13" width="9.7109375" customWidth="1"/>
    <col min="14" max="14" width="31.5703125" customWidth="1"/>
    <col min="15" max="16" width="9" customWidth="1"/>
    <col min="17" max="17" width="3.7109375" customWidth="1"/>
    <col min="18" max="18" width="3.140625" customWidth="1"/>
    <col min="19" max="19" width="3.5703125" customWidth="1"/>
    <col min="20" max="20" width="3.42578125" customWidth="1"/>
    <col min="21" max="21" width="2.85546875" customWidth="1"/>
    <col min="22" max="22" width="8.28515625" customWidth="1"/>
    <col min="23" max="23" width="6" customWidth="1"/>
    <col min="24" max="24" width="3.28515625" customWidth="1"/>
    <col min="25" max="25" width="3" customWidth="1"/>
    <col min="26" max="26" width="6.5703125" customWidth="1"/>
    <col min="27" max="27" width="17.7109375" customWidth="1"/>
    <col min="28" max="28" width="5" customWidth="1"/>
    <col min="29" max="29" width="14.5703125" customWidth="1"/>
    <col min="30" max="30" width="11.42578125" customWidth="1"/>
    <col min="31" max="31" width="18.5703125" bestFit="1" customWidth="1"/>
    <col min="32" max="32" width="15.5703125" customWidth="1"/>
    <col min="33" max="33" width="20.5703125" customWidth="1"/>
    <col min="34" max="34" width="8.140625" customWidth="1"/>
    <col min="35" max="35" width="8.42578125" customWidth="1"/>
    <col min="36" max="36" width="8.7109375" customWidth="1"/>
    <col min="37" max="37" width="6.85546875" customWidth="1"/>
    <col min="38" max="38" width="26.42578125" customWidth="1"/>
    <col min="39" max="39" width="1.7109375" customWidth="1"/>
    <col min="40" max="41" width="11.5703125" bestFit="1" customWidth="1"/>
  </cols>
  <sheetData>
    <row r="2" spans="2:39" ht="25.5" customHeight="1" x14ac:dyDescent="0.2">
      <c r="B2" s="100" t="s">
        <v>0</v>
      </c>
      <c r="C2" s="100"/>
      <c r="D2" s="100"/>
      <c r="E2" s="100"/>
      <c r="F2" s="100"/>
      <c r="G2" s="101" t="s">
        <v>1</v>
      </c>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3"/>
      <c r="AH2" s="101" t="s">
        <v>2</v>
      </c>
      <c r="AI2" s="102"/>
      <c r="AJ2" s="103"/>
      <c r="AK2" s="110" t="s">
        <v>3</v>
      </c>
      <c r="AL2" s="111"/>
      <c r="AM2" s="112"/>
    </row>
    <row r="3" spans="2:39" ht="25.5" customHeight="1" x14ac:dyDescent="0.2">
      <c r="B3" s="100"/>
      <c r="C3" s="100"/>
      <c r="D3" s="100"/>
      <c r="E3" s="100"/>
      <c r="F3" s="100"/>
      <c r="G3" s="104"/>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6"/>
      <c r="AH3" s="107"/>
      <c r="AI3" s="108"/>
      <c r="AJ3" s="109"/>
      <c r="AK3" s="113"/>
      <c r="AL3" s="114"/>
      <c r="AM3" s="115"/>
    </row>
    <row r="4" spans="2:39" ht="25.5" customHeight="1" x14ac:dyDescent="0.2">
      <c r="B4" s="100"/>
      <c r="C4" s="100"/>
      <c r="D4" s="100"/>
      <c r="E4" s="100"/>
      <c r="F4" s="100"/>
      <c r="G4" s="104"/>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6"/>
      <c r="AH4" s="101" t="s">
        <v>4</v>
      </c>
      <c r="AI4" s="102"/>
      <c r="AJ4" s="103"/>
      <c r="AK4" s="116">
        <v>44503</v>
      </c>
      <c r="AL4" s="117"/>
      <c r="AM4" s="118"/>
    </row>
    <row r="5" spans="2:39" ht="25.5" customHeight="1" x14ac:dyDescent="0.2">
      <c r="B5" s="100"/>
      <c r="C5" s="100"/>
      <c r="D5" s="100"/>
      <c r="E5" s="100"/>
      <c r="F5" s="100"/>
      <c r="G5" s="107"/>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9"/>
      <c r="AH5" s="107"/>
      <c r="AI5" s="108"/>
      <c r="AJ5" s="109"/>
      <c r="AK5" s="119"/>
      <c r="AL5" s="120"/>
      <c r="AM5" s="121"/>
    </row>
    <row r="6" spans="2:39" ht="16.5" thickBot="1" x14ac:dyDescent="0.25">
      <c r="B6" s="1"/>
      <c r="C6" s="1"/>
      <c r="D6" s="1"/>
      <c r="E6" s="1"/>
      <c r="F6" s="1"/>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3"/>
      <c r="AM6" s="2"/>
    </row>
    <row r="7" spans="2:39" ht="13.5" thickTop="1" x14ac:dyDescent="0.2">
      <c r="B7" s="4"/>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6"/>
    </row>
    <row r="8" spans="2:39" ht="15.75" x14ac:dyDescent="0.25">
      <c r="B8" s="7"/>
      <c r="C8" s="122" t="s">
        <v>5</v>
      </c>
      <c r="D8" s="122"/>
      <c r="E8" s="122"/>
      <c r="F8" s="123" t="s">
        <v>6</v>
      </c>
      <c r="G8" s="123"/>
      <c r="H8" s="123"/>
      <c r="I8" s="123"/>
      <c r="J8" s="123"/>
      <c r="K8" s="123"/>
      <c r="L8" s="123"/>
      <c r="M8" s="123"/>
      <c r="N8" s="123"/>
      <c r="O8" s="123"/>
      <c r="P8" s="123"/>
      <c r="S8" s="122" t="s">
        <v>7</v>
      </c>
      <c r="T8" s="122"/>
      <c r="U8" s="122"/>
      <c r="V8" s="122"/>
      <c r="W8" s="122"/>
      <c r="X8" s="123" t="s">
        <v>8</v>
      </c>
      <c r="Y8" s="123"/>
      <c r="Z8" s="123"/>
      <c r="AA8" s="123"/>
      <c r="AB8" s="123"/>
      <c r="AC8" s="123"/>
      <c r="AF8" s="122" t="s">
        <v>9</v>
      </c>
      <c r="AG8" s="122"/>
      <c r="AH8" s="97">
        <v>2023</v>
      </c>
      <c r="AI8" s="98"/>
      <c r="AJ8" s="98"/>
      <c r="AK8" s="98"/>
      <c r="AL8" s="99"/>
      <c r="AM8" s="9"/>
    </row>
    <row r="9" spans="2:39" ht="22.5" customHeight="1" x14ac:dyDescent="0.2">
      <c r="B9" s="7"/>
      <c r="C9" s="8" t="s">
        <v>10</v>
      </c>
      <c r="D9" s="138" t="s">
        <v>11</v>
      </c>
      <c r="E9" s="139"/>
      <c r="F9" s="139"/>
      <c r="G9" s="139"/>
      <c r="H9" s="139"/>
      <c r="I9" s="139"/>
      <c r="J9" s="139"/>
      <c r="K9" s="139"/>
      <c r="L9" s="139"/>
      <c r="M9" s="139"/>
      <c r="N9" s="139"/>
      <c r="O9" s="139"/>
      <c r="P9" s="140"/>
      <c r="S9" s="124" t="s">
        <v>12</v>
      </c>
      <c r="T9" s="125"/>
      <c r="U9" s="125"/>
      <c r="V9" s="126"/>
      <c r="W9" s="127" t="s">
        <v>161</v>
      </c>
      <c r="X9" s="128"/>
      <c r="Y9" s="128"/>
      <c r="Z9" s="128"/>
      <c r="AA9" s="128"/>
      <c r="AB9" s="128"/>
      <c r="AC9" s="129"/>
      <c r="AG9" s="10"/>
      <c r="AH9" s="10"/>
      <c r="AI9" s="10"/>
      <c r="AJ9" s="10"/>
      <c r="AK9" s="10"/>
      <c r="AL9" s="10"/>
      <c r="AM9" s="9"/>
    </row>
    <row r="10" spans="2:39" x14ac:dyDescent="0.2">
      <c r="B10" s="7"/>
      <c r="C10" s="130" t="s">
        <v>13</v>
      </c>
      <c r="D10" s="130"/>
      <c r="E10" s="130"/>
      <c r="F10" s="130"/>
      <c r="G10" s="11" t="s">
        <v>14</v>
      </c>
      <c r="H10" s="12"/>
      <c r="I10" s="12"/>
      <c r="J10" s="12"/>
      <c r="K10" s="12"/>
      <c r="L10" s="12"/>
      <c r="M10" s="12"/>
      <c r="N10" s="12"/>
      <c r="O10" s="12"/>
      <c r="P10" s="13"/>
      <c r="S10" s="122" t="s">
        <v>15</v>
      </c>
      <c r="T10" s="122"/>
      <c r="U10" s="122"/>
      <c r="V10" s="122"/>
      <c r="W10" s="131" t="s">
        <v>16</v>
      </c>
      <c r="X10" s="131"/>
      <c r="Y10" s="131"/>
      <c r="Z10" s="131"/>
      <c r="AA10" s="131"/>
      <c r="AB10" s="131"/>
      <c r="AC10" s="131"/>
      <c r="AD10" s="131"/>
      <c r="AE10" s="131"/>
      <c r="AF10" s="131"/>
      <c r="AG10" s="10"/>
      <c r="AH10" s="10"/>
      <c r="AI10" s="10"/>
      <c r="AJ10" s="10"/>
      <c r="AK10" s="10"/>
      <c r="AL10" s="10"/>
      <c r="AM10" s="9"/>
    </row>
    <row r="11" spans="2:39" x14ac:dyDescent="0.2">
      <c r="B11" s="7"/>
      <c r="AA11" s="14"/>
      <c r="AD11" s="15"/>
      <c r="AE11" s="10"/>
      <c r="AF11" s="10"/>
      <c r="AG11" s="10"/>
      <c r="AH11" s="10"/>
      <c r="AI11" s="10"/>
      <c r="AJ11" s="10"/>
      <c r="AK11" s="10"/>
      <c r="AL11" s="10"/>
      <c r="AM11" s="9"/>
    </row>
    <row r="12" spans="2:39" ht="34.5" customHeight="1" x14ac:dyDescent="0.2">
      <c r="B12" s="7"/>
      <c r="C12" s="132" t="s">
        <v>17</v>
      </c>
      <c r="D12" s="132" t="s">
        <v>18</v>
      </c>
      <c r="E12" s="145" t="s">
        <v>19</v>
      </c>
      <c r="F12" s="146"/>
      <c r="G12" s="146"/>
      <c r="H12" s="132" t="s">
        <v>20</v>
      </c>
      <c r="I12" s="147" t="s">
        <v>21</v>
      </c>
      <c r="J12" s="148"/>
      <c r="K12" s="148"/>
      <c r="L12" s="148"/>
      <c r="M12" s="148"/>
      <c r="N12" s="132" t="s">
        <v>22</v>
      </c>
      <c r="O12" s="132" t="s">
        <v>23</v>
      </c>
      <c r="P12" s="143" t="s">
        <v>24</v>
      </c>
      <c r="Q12" s="151" t="s">
        <v>25</v>
      </c>
      <c r="R12" s="152"/>
      <c r="S12" s="152"/>
      <c r="T12" s="152"/>
      <c r="U12" s="152"/>
      <c r="V12" s="152"/>
      <c r="W12" s="152"/>
      <c r="X12" s="152"/>
      <c r="Y12" s="152"/>
      <c r="Z12" s="152"/>
      <c r="AA12" s="153"/>
      <c r="AB12" s="154" t="s">
        <v>26</v>
      </c>
      <c r="AC12" s="155"/>
      <c r="AD12" s="155"/>
      <c r="AE12" s="155"/>
      <c r="AF12" s="155"/>
      <c r="AG12" s="155"/>
      <c r="AH12" s="155"/>
      <c r="AI12" s="155"/>
      <c r="AJ12" s="155"/>
      <c r="AK12" s="155"/>
      <c r="AL12" s="156" t="s">
        <v>27</v>
      </c>
      <c r="AM12" s="9"/>
    </row>
    <row r="13" spans="2:39" ht="38.25" customHeight="1" x14ac:dyDescent="0.2">
      <c r="B13" s="7"/>
      <c r="C13" s="144"/>
      <c r="D13" s="144"/>
      <c r="E13" s="135" t="s">
        <v>28</v>
      </c>
      <c r="F13" s="135" t="s">
        <v>29</v>
      </c>
      <c r="G13" s="135" t="s">
        <v>30</v>
      </c>
      <c r="H13" s="133"/>
      <c r="I13" s="149" t="s">
        <v>31</v>
      </c>
      <c r="J13" s="149" t="s">
        <v>32</v>
      </c>
      <c r="K13" s="135" t="s">
        <v>29</v>
      </c>
      <c r="L13" s="135" t="s">
        <v>30</v>
      </c>
      <c r="M13" s="132" t="s">
        <v>33</v>
      </c>
      <c r="N13" s="133"/>
      <c r="O13" s="141"/>
      <c r="P13" s="143"/>
      <c r="Q13" s="161" t="s">
        <v>34</v>
      </c>
      <c r="R13" s="161" t="s">
        <v>35</v>
      </c>
      <c r="S13" s="161" t="s">
        <v>36</v>
      </c>
      <c r="T13" s="161" t="s">
        <v>37</v>
      </c>
      <c r="U13" s="161" t="s">
        <v>38</v>
      </c>
      <c r="V13" s="161" t="s">
        <v>39</v>
      </c>
      <c r="W13" s="162" t="s">
        <v>40</v>
      </c>
      <c r="X13" s="161" t="s">
        <v>41</v>
      </c>
      <c r="Y13" s="163" t="s">
        <v>42</v>
      </c>
      <c r="Z13" s="164"/>
      <c r="AA13" s="165" t="s">
        <v>43</v>
      </c>
      <c r="AB13" s="159" t="s">
        <v>44</v>
      </c>
      <c r="AC13" s="159" t="s">
        <v>45</v>
      </c>
      <c r="AD13" s="159" t="s">
        <v>46</v>
      </c>
      <c r="AE13" s="159" t="s">
        <v>47</v>
      </c>
      <c r="AF13" s="159" t="s">
        <v>48</v>
      </c>
      <c r="AG13" s="159" t="s">
        <v>49</v>
      </c>
      <c r="AH13" s="159" t="s">
        <v>50</v>
      </c>
      <c r="AI13" s="159" t="s">
        <v>51</v>
      </c>
      <c r="AJ13" s="159" t="s">
        <v>52</v>
      </c>
      <c r="AK13" s="159" t="s">
        <v>53</v>
      </c>
      <c r="AL13" s="157"/>
      <c r="AM13" s="9"/>
    </row>
    <row r="14" spans="2:39" ht="73.5" customHeight="1" x14ac:dyDescent="0.2">
      <c r="B14" s="7"/>
      <c r="C14" s="142"/>
      <c r="D14" s="142"/>
      <c r="E14" s="136"/>
      <c r="F14" s="136"/>
      <c r="G14" s="136"/>
      <c r="H14" s="142"/>
      <c r="I14" s="150"/>
      <c r="J14" s="150"/>
      <c r="K14" s="136"/>
      <c r="L14" s="137"/>
      <c r="M14" s="134"/>
      <c r="N14" s="134"/>
      <c r="O14" s="142"/>
      <c r="P14" s="143"/>
      <c r="Q14" s="161"/>
      <c r="R14" s="161"/>
      <c r="S14" s="161"/>
      <c r="T14" s="161"/>
      <c r="U14" s="161"/>
      <c r="V14" s="161"/>
      <c r="W14" s="161"/>
      <c r="X14" s="161"/>
      <c r="Y14" s="16" t="s">
        <v>54</v>
      </c>
      <c r="Z14" s="16" t="s">
        <v>55</v>
      </c>
      <c r="AA14" s="166" t="s">
        <v>55</v>
      </c>
      <c r="AB14" s="160"/>
      <c r="AC14" s="160"/>
      <c r="AD14" s="160"/>
      <c r="AE14" s="160"/>
      <c r="AF14" s="160"/>
      <c r="AG14" s="160"/>
      <c r="AH14" s="160"/>
      <c r="AI14" s="160"/>
      <c r="AJ14" s="160"/>
      <c r="AK14" s="160"/>
      <c r="AL14" s="158"/>
      <c r="AM14" s="9"/>
    </row>
    <row r="15" spans="2:39" ht="246" customHeight="1" x14ac:dyDescent="0.2">
      <c r="B15" s="7"/>
      <c r="C15" s="17" t="s">
        <v>56</v>
      </c>
      <c r="D15" s="18" t="s">
        <v>57</v>
      </c>
      <c r="E15" s="19" t="s">
        <v>58</v>
      </c>
      <c r="F15" s="20">
        <v>0</v>
      </c>
      <c r="G15" s="20">
        <f>6623+9544+2246+12220</f>
        <v>30633</v>
      </c>
      <c r="H15" s="87">
        <v>0.99990000000000001</v>
      </c>
      <c r="I15" s="21"/>
      <c r="J15" s="23"/>
      <c r="K15" s="23"/>
      <c r="L15" s="24"/>
      <c r="M15" s="22"/>
      <c r="N15" s="25" t="s">
        <v>180</v>
      </c>
      <c r="O15" s="26"/>
      <c r="P15" s="27"/>
      <c r="Q15" s="28"/>
      <c r="R15" s="29"/>
      <c r="S15" s="28"/>
      <c r="T15" s="28"/>
      <c r="U15" s="28"/>
      <c r="V15" s="28"/>
      <c r="W15" s="28"/>
      <c r="X15" s="30"/>
      <c r="Y15" s="28"/>
      <c r="Z15" s="28"/>
      <c r="AA15" s="31">
        <f>+AA16+AA18+AA20+AA22+AA24+AA30+AA32</f>
        <v>24874276499.099998</v>
      </c>
      <c r="AB15" s="32"/>
      <c r="AC15" s="33"/>
      <c r="AD15" s="33"/>
      <c r="AE15" s="89"/>
      <c r="AF15" s="89"/>
      <c r="AG15" s="33"/>
      <c r="AH15" s="33"/>
      <c r="AI15" s="33"/>
      <c r="AJ15" s="33"/>
      <c r="AK15" s="33"/>
      <c r="AL15" s="26"/>
      <c r="AM15" s="9"/>
    </row>
    <row r="16" spans="2:39" ht="201.75" customHeight="1" x14ac:dyDescent="0.2">
      <c r="B16" s="7"/>
      <c r="C16" s="34" t="s">
        <v>59</v>
      </c>
      <c r="D16" s="18" t="s">
        <v>60</v>
      </c>
      <c r="E16" s="34" t="s">
        <v>61</v>
      </c>
      <c r="F16" s="35">
        <v>0</v>
      </c>
      <c r="G16" s="20">
        <v>1</v>
      </c>
      <c r="H16" s="36">
        <v>1</v>
      </c>
      <c r="I16" s="34" t="s">
        <v>62</v>
      </c>
      <c r="J16" s="34" t="s">
        <v>63</v>
      </c>
      <c r="K16" s="37">
        <v>0</v>
      </c>
      <c r="L16" s="37">
        <v>1</v>
      </c>
      <c r="M16" s="36">
        <v>1</v>
      </c>
      <c r="N16" s="38" t="s">
        <v>162</v>
      </c>
      <c r="O16" s="34" t="s">
        <v>64</v>
      </c>
      <c r="P16" s="34" t="s">
        <v>65</v>
      </c>
      <c r="Q16" s="39"/>
      <c r="R16" s="39"/>
      <c r="S16" s="39"/>
      <c r="T16" s="39"/>
      <c r="U16" s="39"/>
      <c r="V16" s="39"/>
      <c r="W16" s="39"/>
      <c r="X16" s="40"/>
      <c r="Y16" s="39"/>
      <c r="Z16" s="39"/>
      <c r="AA16" s="41">
        <f>+AA17</f>
        <v>132740000</v>
      </c>
      <c r="AB16" s="39"/>
      <c r="AC16" s="33"/>
      <c r="AD16" s="33"/>
      <c r="AE16" s="33"/>
      <c r="AF16" s="33"/>
      <c r="AG16" s="33"/>
      <c r="AH16" s="33"/>
      <c r="AI16" s="33"/>
      <c r="AJ16" s="33"/>
      <c r="AK16" s="33"/>
      <c r="AL16" s="26"/>
      <c r="AM16" s="9"/>
    </row>
    <row r="17" spans="2:39" ht="228" x14ac:dyDescent="0.2">
      <c r="B17" s="7"/>
      <c r="C17" s="21"/>
      <c r="D17" s="21"/>
      <c r="E17" s="21"/>
      <c r="F17" s="21"/>
      <c r="G17" s="42"/>
      <c r="H17" s="21"/>
      <c r="I17" s="21"/>
      <c r="J17" s="43"/>
      <c r="K17" s="43"/>
      <c r="L17" s="43"/>
      <c r="M17" s="43"/>
      <c r="N17" s="21"/>
      <c r="O17" s="44"/>
      <c r="P17" s="45"/>
      <c r="Q17" s="46"/>
      <c r="R17" s="46"/>
      <c r="S17" s="46"/>
      <c r="T17" s="46"/>
      <c r="U17" s="46"/>
      <c r="V17" s="46"/>
      <c r="W17" s="46"/>
      <c r="X17" s="47"/>
      <c r="Y17" s="46"/>
      <c r="Z17" s="46"/>
      <c r="AA17" s="48">
        <v>132740000</v>
      </c>
      <c r="AB17" s="49" t="s">
        <v>66</v>
      </c>
      <c r="AC17" s="50" t="s">
        <v>67</v>
      </c>
      <c r="AD17" s="50" t="s">
        <v>68</v>
      </c>
      <c r="AE17" s="51">
        <v>132740000</v>
      </c>
      <c r="AF17" s="50" t="s">
        <v>69</v>
      </c>
      <c r="AG17" s="38" t="s">
        <v>70</v>
      </c>
      <c r="AH17" s="52" t="s">
        <v>71</v>
      </c>
      <c r="AI17" s="52" t="s">
        <v>72</v>
      </c>
      <c r="AJ17" s="53">
        <v>1</v>
      </c>
      <c r="AK17" s="53">
        <v>1</v>
      </c>
      <c r="AL17" s="54" t="s">
        <v>80</v>
      </c>
      <c r="AM17" s="9"/>
    </row>
    <row r="18" spans="2:39" ht="233.25" customHeight="1" x14ac:dyDescent="0.2">
      <c r="B18" s="7"/>
      <c r="C18" s="55" t="s">
        <v>73</v>
      </c>
      <c r="D18" s="96" t="s">
        <v>74</v>
      </c>
      <c r="E18" s="38" t="s">
        <v>75</v>
      </c>
      <c r="F18" s="56">
        <v>5</v>
      </c>
      <c r="G18" s="56">
        <v>6</v>
      </c>
      <c r="H18" s="57">
        <v>1</v>
      </c>
      <c r="I18" s="38" t="s">
        <v>76</v>
      </c>
      <c r="J18" s="38" t="s">
        <v>63</v>
      </c>
      <c r="K18" s="58">
        <v>5</v>
      </c>
      <c r="L18" s="20">
        <v>6</v>
      </c>
      <c r="M18" s="57">
        <v>1</v>
      </c>
      <c r="N18" s="38" t="s">
        <v>181</v>
      </c>
      <c r="O18" s="38" t="s">
        <v>64</v>
      </c>
      <c r="P18" s="34" t="s">
        <v>65</v>
      </c>
      <c r="Q18" s="39"/>
      <c r="R18" s="39"/>
      <c r="S18" s="39"/>
      <c r="T18" s="39"/>
      <c r="U18" s="39"/>
      <c r="V18" s="39"/>
      <c r="W18" s="39"/>
      <c r="X18" s="40"/>
      <c r="Y18" s="39"/>
      <c r="Z18" s="39"/>
      <c r="AA18" s="41">
        <f>+AA19</f>
        <v>100000000</v>
      </c>
      <c r="AB18" s="39"/>
      <c r="AC18" s="33"/>
      <c r="AD18" s="33"/>
      <c r="AE18" s="33"/>
      <c r="AF18" s="33"/>
      <c r="AG18" s="33"/>
      <c r="AH18" s="33"/>
      <c r="AI18" s="33"/>
      <c r="AJ18" s="33"/>
      <c r="AK18" s="33"/>
      <c r="AL18" s="26"/>
      <c r="AM18" s="9"/>
    </row>
    <row r="19" spans="2:39" ht="216" customHeight="1" x14ac:dyDescent="0.2">
      <c r="B19" s="7"/>
      <c r="C19" s="21"/>
      <c r="D19" s="21"/>
      <c r="E19" s="21"/>
      <c r="F19" s="21"/>
      <c r="G19" s="42"/>
      <c r="H19" s="21"/>
      <c r="I19" s="21"/>
      <c r="J19" s="59"/>
      <c r="K19" s="59"/>
      <c r="L19" s="59"/>
      <c r="M19" s="59"/>
      <c r="N19" s="44"/>
      <c r="O19" s="44"/>
      <c r="P19" s="60"/>
      <c r="Q19" s="46"/>
      <c r="R19" s="46"/>
      <c r="S19" s="46"/>
      <c r="T19" s="46"/>
      <c r="U19" s="46"/>
      <c r="V19" s="46"/>
      <c r="W19" s="46"/>
      <c r="X19" s="47"/>
      <c r="Y19" s="46"/>
      <c r="Z19" s="46"/>
      <c r="AA19" s="61">
        <v>100000000</v>
      </c>
      <c r="AB19" s="49" t="s">
        <v>66</v>
      </c>
      <c r="AC19" s="50" t="s">
        <v>77</v>
      </c>
      <c r="AD19" s="50" t="s">
        <v>78</v>
      </c>
      <c r="AE19" s="51">
        <v>100000000</v>
      </c>
      <c r="AF19" s="50" t="s">
        <v>79</v>
      </c>
      <c r="AG19" s="62" t="s">
        <v>171</v>
      </c>
      <c r="AH19" s="52" t="s">
        <v>80</v>
      </c>
      <c r="AI19" s="52" t="s">
        <v>80</v>
      </c>
      <c r="AJ19" s="73">
        <v>1</v>
      </c>
      <c r="AK19" s="73">
        <v>1</v>
      </c>
      <c r="AL19" s="38" t="s">
        <v>163</v>
      </c>
      <c r="AM19" s="9"/>
    </row>
    <row r="20" spans="2:39" ht="175.5" customHeight="1" x14ac:dyDescent="0.2">
      <c r="B20" s="7"/>
      <c r="C20" s="63" t="s">
        <v>81</v>
      </c>
      <c r="D20" s="18" t="s">
        <v>82</v>
      </c>
      <c r="E20" s="38" t="s">
        <v>83</v>
      </c>
      <c r="F20" s="56">
        <v>0</v>
      </c>
      <c r="G20" s="58">
        <v>1</v>
      </c>
      <c r="H20" s="57">
        <v>1</v>
      </c>
      <c r="I20" s="64" t="s">
        <v>84</v>
      </c>
      <c r="J20" s="64" t="s">
        <v>63</v>
      </c>
      <c r="K20" s="56">
        <v>0</v>
      </c>
      <c r="L20" s="20">
        <v>1</v>
      </c>
      <c r="M20" s="57">
        <v>1</v>
      </c>
      <c r="N20" s="64" t="s">
        <v>168</v>
      </c>
      <c r="O20" s="38" t="s">
        <v>64</v>
      </c>
      <c r="P20" s="34" t="s">
        <v>65</v>
      </c>
      <c r="Q20" s="39"/>
      <c r="R20" s="39"/>
      <c r="S20" s="39"/>
      <c r="T20" s="39"/>
      <c r="U20" s="39"/>
      <c r="V20" s="39"/>
      <c r="W20" s="39"/>
      <c r="X20" s="40"/>
      <c r="Y20" s="39"/>
      <c r="Z20" s="39"/>
      <c r="AA20" s="41">
        <f>AA21</f>
        <v>1456027895.6700001</v>
      </c>
      <c r="AB20" s="39"/>
      <c r="AC20" s="33"/>
      <c r="AD20" s="33"/>
      <c r="AE20" s="33"/>
      <c r="AF20" s="33"/>
      <c r="AG20" s="33"/>
      <c r="AH20" s="33"/>
      <c r="AI20" s="33"/>
      <c r="AJ20" s="33"/>
      <c r="AK20" s="33"/>
      <c r="AL20" s="26"/>
      <c r="AM20" s="9"/>
    </row>
    <row r="21" spans="2:39" ht="221.25" customHeight="1" x14ac:dyDescent="0.2">
      <c r="B21" s="7"/>
      <c r="C21" s="21"/>
      <c r="D21" s="21"/>
      <c r="E21" s="21"/>
      <c r="F21" s="21"/>
      <c r="G21" s="42"/>
      <c r="H21" s="21"/>
      <c r="I21" s="21"/>
      <c r="J21" s="59"/>
      <c r="K21" s="59"/>
      <c r="L21" s="59"/>
      <c r="M21" s="59"/>
      <c r="N21" s="44"/>
      <c r="O21" s="90"/>
      <c r="P21" s="60"/>
      <c r="Q21" s="46"/>
      <c r="R21" s="46"/>
      <c r="S21" s="46"/>
      <c r="T21" s="46"/>
      <c r="U21" s="46"/>
      <c r="V21" s="46"/>
      <c r="W21" s="46"/>
      <c r="X21" s="47"/>
      <c r="Y21" s="46"/>
      <c r="Z21" s="46"/>
      <c r="AA21" s="65">
        <v>1456027895.6700001</v>
      </c>
      <c r="AB21" s="49" t="s">
        <v>66</v>
      </c>
      <c r="AC21" s="50" t="s">
        <v>85</v>
      </c>
      <c r="AD21" s="50" t="s">
        <v>86</v>
      </c>
      <c r="AE21" s="66">
        <v>1456027895.6700001</v>
      </c>
      <c r="AF21" s="50" t="s">
        <v>87</v>
      </c>
      <c r="AG21" s="64" t="s">
        <v>164</v>
      </c>
      <c r="AH21" s="50" t="s">
        <v>166</v>
      </c>
      <c r="AI21" s="50" t="s">
        <v>165</v>
      </c>
      <c r="AJ21" s="57">
        <v>1</v>
      </c>
      <c r="AK21" s="57">
        <v>1</v>
      </c>
      <c r="AL21" s="64" t="s">
        <v>167</v>
      </c>
      <c r="AM21" s="9"/>
    </row>
    <row r="22" spans="2:39" ht="180" x14ac:dyDescent="0.2">
      <c r="B22" s="7"/>
      <c r="C22" s="55" t="s">
        <v>88</v>
      </c>
      <c r="D22" s="18" t="s">
        <v>89</v>
      </c>
      <c r="E22" s="38" t="s">
        <v>90</v>
      </c>
      <c r="F22" s="58">
        <v>0</v>
      </c>
      <c r="G22" s="91">
        <v>1</v>
      </c>
      <c r="H22" s="57">
        <v>1</v>
      </c>
      <c r="I22" s="56" t="s">
        <v>91</v>
      </c>
      <c r="J22" s="56" t="s">
        <v>63</v>
      </c>
      <c r="K22" s="56">
        <v>0</v>
      </c>
      <c r="L22" s="91">
        <v>1</v>
      </c>
      <c r="M22" s="57">
        <v>1</v>
      </c>
      <c r="N22" s="64" t="s">
        <v>92</v>
      </c>
      <c r="O22" s="38" t="s">
        <v>64</v>
      </c>
      <c r="P22" s="34" t="s">
        <v>65</v>
      </c>
      <c r="Q22" s="39"/>
      <c r="R22" s="39"/>
      <c r="S22" s="39"/>
      <c r="T22" s="39"/>
      <c r="U22" s="39"/>
      <c r="V22" s="39"/>
      <c r="W22" s="39"/>
      <c r="X22" s="40"/>
      <c r="Y22" s="39"/>
      <c r="Z22" s="39"/>
      <c r="AA22" s="41">
        <f>AA23</f>
        <v>496489692</v>
      </c>
      <c r="AB22" s="39"/>
      <c r="AC22" s="33"/>
      <c r="AD22" s="33"/>
      <c r="AE22" s="33"/>
      <c r="AF22" s="33"/>
      <c r="AG22" s="33"/>
      <c r="AH22" s="33"/>
      <c r="AI22" s="33"/>
      <c r="AJ22" s="33"/>
      <c r="AK22" s="33"/>
      <c r="AL22" s="26"/>
      <c r="AM22" s="9"/>
    </row>
    <row r="23" spans="2:39" ht="409.5" x14ac:dyDescent="0.2">
      <c r="B23" s="7"/>
      <c r="C23" s="21"/>
      <c r="D23" s="21"/>
      <c r="E23" s="21"/>
      <c r="F23" s="21"/>
      <c r="G23" s="42"/>
      <c r="H23" s="21"/>
      <c r="I23" s="21"/>
      <c r="J23" s="59"/>
      <c r="K23" s="59"/>
      <c r="L23" s="59"/>
      <c r="M23" s="59"/>
      <c r="N23" s="44"/>
      <c r="O23" s="44"/>
      <c r="P23" s="67"/>
      <c r="Q23" s="46"/>
      <c r="R23" s="46"/>
      <c r="S23" s="46"/>
      <c r="T23" s="46"/>
      <c r="U23" s="46"/>
      <c r="V23" s="46"/>
      <c r="W23" s="46"/>
      <c r="X23" s="47"/>
      <c r="Y23" s="46"/>
      <c r="Z23" s="46"/>
      <c r="AA23" s="61">
        <f>+AE23</f>
        <v>496489692</v>
      </c>
      <c r="AB23" s="68" t="s">
        <v>66</v>
      </c>
      <c r="AC23" s="50" t="s">
        <v>93</v>
      </c>
      <c r="AD23" s="50" t="s">
        <v>94</v>
      </c>
      <c r="AE23" s="51">
        <v>496489692</v>
      </c>
      <c r="AF23" s="50" t="s">
        <v>95</v>
      </c>
      <c r="AG23" s="50" t="s">
        <v>169</v>
      </c>
      <c r="AH23" s="50" t="s">
        <v>96</v>
      </c>
      <c r="AI23" s="50" t="s">
        <v>97</v>
      </c>
      <c r="AJ23" s="69">
        <v>1</v>
      </c>
      <c r="AK23" s="53">
        <v>1</v>
      </c>
      <c r="AL23" s="50"/>
      <c r="AM23" s="9"/>
    </row>
    <row r="24" spans="2:39" ht="192" customHeight="1" x14ac:dyDescent="0.2">
      <c r="B24" s="7"/>
      <c r="C24" s="63" t="s">
        <v>98</v>
      </c>
      <c r="D24" s="18" t="s">
        <v>99</v>
      </c>
      <c r="E24" s="92" t="s">
        <v>100</v>
      </c>
      <c r="F24" s="58">
        <v>0</v>
      </c>
      <c r="G24" s="58">
        <v>62</v>
      </c>
      <c r="H24" s="71">
        <v>1</v>
      </c>
      <c r="I24" s="92" t="s">
        <v>101</v>
      </c>
      <c r="J24" s="92" t="s">
        <v>63</v>
      </c>
      <c r="K24" s="93">
        <v>0</v>
      </c>
      <c r="L24" s="20">
        <v>290</v>
      </c>
      <c r="M24" s="71">
        <v>1</v>
      </c>
      <c r="N24" s="64" t="s">
        <v>182</v>
      </c>
      <c r="O24" s="38" t="s">
        <v>102</v>
      </c>
      <c r="P24" s="34" t="s">
        <v>103</v>
      </c>
      <c r="Q24" s="39"/>
      <c r="R24" s="39"/>
      <c r="S24" s="39"/>
      <c r="T24" s="39"/>
      <c r="U24" s="39"/>
      <c r="V24" s="39"/>
      <c r="W24" s="39"/>
      <c r="X24" s="40"/>
      <c r="Y24" s="39"/>
      <c r="Z24" s="39"/>
      <c r="AA24" s="41">
        <f>SUM(AA25:AA29)</f>
        <v>11470295689.5</v>
      </c>
      <c r="AB24" s="39"/>
      <c r="AC24" s="33"/>
      <c r="AD24" s="33"/>
      <c r="AE24" s="33"/>
      <c r="AF24" s="33"/>
      <c r="AG24" s="33"/>
      <c r="AH24" s="33"/>
      <c r="AI24" s="33"/>
      <c r="AJ24" s="33"/>
      <c r="AK24" s="33"/>
      <c r="AL24" s="26"/>
      <c r="AM24" s="9"/>
    </row>
    <row r="25" spans="2:39" ht="132.75" customHeight="1" x14ac:dyDescent="0.2">
      <c r="B25" s="7"/>
      <c r="C25" s="21"/>
      <c r="D25" s="21"/>
      <c r="E25" s="21"/>
      <c r="F25" s="21"/>
      <c r="G25" s="42"/>
      <c r="H25" s="21"/>
      <c r="I25" s="21"/>
      <c r="J25" s="59"/>
      <c r="K25" s="59"/>
      <c r="L25" s="59"/>
      <c r="M25" s="59"/>
      <c r="N25" s="94"/>
      <c r="O25" s="44"/>
      <c r="P25" s="60"/>
      <c r="Q25" s="46"/>
      <c r="R25" s="46"/>
      <c r="S25" s="46"/>
      <c r="T25" s="46"/>
      <c r="U25" s="46"/>
      <c r="V25" s="46"/>
      <c r="W25" s="46"/>
      <c r="X25" s="47"/>
      <c r="Y25" s="46"/>
      <c r="Z25" s="46"/>
      <c r="AA25" s="65">
        <f>+AE25</f>
        <v>2005686000</v>
      </c>
      <c r="AB25" s="49" t="s">
        <v>66</v>
      </c>
      <c r="AC25" s="50" t="s">
        <v>104</v>
      </c>
      <c r="AD25" s="50" t="s">
        <v>105</v>
      </c>
      <c r="AE25" s="51">
        <v>2005686000</v>
      </c>
      <c r="AF25" s="50" t="s">
        <v>106</v>
      </c>
      <c r="AG25" s="52" t="s">
        <v>107</v>
      </c>
      <c r="AH25" s="37" t="s">
        <v>108</v>
      </c>
      <c r="AI25" s="37" t="s">
        <v>109</v>
      </c>
      <c r="AJ25" s="36">
        <v>1</v>
      </c>
      <c r="AK25" s="73">
        <v>1</v>
      </c>
      <c r="AL25" s="52"/>
      <c r="AM25" s="9"/>
    </row>
    <row r="26" spans="2:39" ht="264" x14ac:dyDescent="0.2">
      <c r="B26" s="7"/>
      <c r="C26" s="21"/>
      <c r="D26" s="21"/>
      <c r="E26" s="21"/>
      <c r="F26" s="21"/>
      <c r="G26" s="42"/>
      <c r="H26" s="21"/>
      <c r="I26" s="21"/>
      <c r="J26" s="59"/>
      <c r="K26" s="59"/>
      <c r="L26" s="59"/>
      <c r="M26" s="59"/>
      <c r="N26" s="44"/>
      <c r="O26" s="44"/>
      <c r="P26" s="60"/>
      <c r="Q26" s="46"/>
      <c r="R26" s="46"/>
      <c r="S26" s="46"/>
      <c r="T26" s="46"/>
      <c r="U26" s="46"/>
      <c r="V26" s="46"/>
      <c r="W26" s="46"/>
      <c r="X26" s="47"/>
      <c r="Y26" s="46"/>
      <c r="Z26" s="46"/>
      <c r="AA26" s="88">
        <f>+AE26</f>
        <v>6480750000</v>
      </c>
      <c r="AB26" s="49" t="s">
        <v>66</v>
      </c>
      <c r="AC26" s="50" t="s">
        <v>110</v>
      </c>
      <c r="AD26" s="50" t="s">
        <v>111</v>
      </c>
      <c r="AE26" s="51">
        <v>6480750000</v>
      </c>
      <c r="AF26" s="50" t="s">
        <v>112</v>
      </c>
      <c r="AG26" s="50" t="s">
        <v>113</v>
      </c>
      <c r="AH26" s="37" t="s">
        <v>114</v>
      </c>
      <c r="AI26" s="37" t="s">
        <v>115</v>
      </c>
      <c r="AJ26" s="73">
        <v>1</v>
      </c>
      <c r="AK26" s="73">
        <v>1</v>
      </c>
      <c r="AL26" s="50" t="s">
        <v>116</v>
      </c>
      <c r="AM26" s="9"/>
    </row>
    <row r="27" spans="2:39" ht="348" x14ac:dyDescent="0.2">
      <c r="B27" s="7"/>
      <c r="C27" s="21"/>
      <c r="D27" s="21"/>
      <c r="E27" s="21"/>
      <c r="F27" s="21"/>
      <c r="G27" s="42"/>
      <c r="H27" s="21"/>
      <c r="I27" s="21"/>
      <c r="J27" s="59"/>
      <c r="K27" s="59"/>
      <c r="L27" s="59"/>
      <c r="M27" s="59"/>
      <c r="N27" s="44"/>
      <c r="O27" s="44"/>
      <c r="P27" s="60"/>
      <c r="Q27" s="46"/>
      <c r="R27" s="46"/>
      <c r="S27" s="46"/>
      <c r="T27" s="46"/>
      <c r="U27" s="46"/>
      <c r="V27" s="46"/>
      <c r="W27" s="46"/>
      <c r="X27" s="47"/>
      <c r="Y27" s="46"/>
      <c r="Z27" s="46"/>
      <c r="AA27" s="65">
        <f>+AE27</f>
        <v>1200000000</v>
      </c>
      <c r="AB27" s="49" t="s">
        <v>66</v>
      </c>
      <c r="AC27" s="50" t="s">
        <v>173</v>
      </c>
      <c r="AD27" s="50" t="s">
        <v>174</v>
      </c>
      <c r="AE27" s="51">
        <v>1200000000</v>
      </c>
      <c r="AF27" s="50" t="s">
        <v>117</v>
      </c>
      <c r="AG27" s="50" t="s">
        <v>118</v>
      </c>
      <c r="AH27" s="58" t="s">
        <v>176</v>
      </c>
      <c r="AI27" s="58" t="s">
        <v>175</v>
      </c>
      <c r="AJ27" s="73">
        <v>1</v>
      </c>
      <c r="AK27" s="73">
        <v>1</v>
      </c>
      <c r="AL27" s="50" t="s">
        <v>177</v>
      </c>
      <c r="AM27" s="9"/>
    </row>
    <row r="28" spans="2:39" ht="216" x14ac:dyDescent="0.2">
      <c r="B28" s="7"/>
      <c r="C28" s="21"/>
      <c r="D28" s="21"/>
      <c r="E28" s="21"/>
      <c r="F28" s="21"/>
      <c r="G28" s="42"/>
      <c r="H28" s="21"/>
      <c r="I28" s="21"/>
      <c r="J28" s="59"/>
      <c r="K28" s="59"/>
      <c r="L28" s="59"/>
      <c r="M28" s="59"/>
      <c r="N28" s="44"/>
      <c r="O28" s="44"/>
      <c r="P28" s="60"/>
      <c r="Q28" s="46"/>
      <c r="R28" s="46"/>
      <c r="S28" s="46"/>
      <c r="T28" s="46"/>
      <c r="U28" s="46"/>
      <c r="V28" s="46"/>
      <c r="W28" s="46"/>
      <c r="X28" s="47"/>
      <c r="Y28" s="46"/>
      <c r="Z28" s="46"/>
      <c r="AA28" s="65">
        <v>1025643667</v>
      </c>
      <c r="AB28" s="49" t="s">
        <v>66</v>
      </c>
      <c r="AC28" s="50" t="s">
        <v>119</v>
      </c>
      <c r="AD28" s="50" t="s">
        <v>120</v>
      </c>
      <c r="AE28" s="51">
        <v>1025644167</v>
      </c>
      <c r="AF28" s="50" t="s">
        <v>121</v>
      </c>
      <c r="AG28" s="50" t="s">
        <v>122</v>
      </c>
      <c r="AH28" s="58" t="s">
        <v>123</v>
      </c>
      <c r="AI28" s="58" t="s">
        <v>124</v>
      </c>
      <c r="AJ28" s="73">
        <v>1</v>
      </c>
      <c r="AK28" s="73">
        <v>1</v>
      </c>
      <c r="AL28" s="50"/>
      <c r="AM28" s="9"/>
    </row>
    <row r="29" spans="2:39" ht="231" customHeight="1" x14ac:dyDescent="0.2">
      <c r="B29" s="7"/>
      <c r="C29" s="21"/>
      <c r="D29" s="21"/>
      <c r="E29" s="21"/>
      <c r="F29" s="21"/>
      <c r="G29" s="42"/>
      <c r="H29" s="21"/>
      <c r="I29" s="21"/>
      <c r="J29" s="59"/>
      <c r="K29" s="59"/>
      <c r="L29" s="59"/>
      <c r="M29" s="59"/>
      <c r="N29" s="44"/>
      <c r="O29" s="44"/>
      <c r="P29" s="60"/>
      <c r="Q29" s="46"/>
      <c r="R29" s="46"/>
      <c r="S29" s="46"/>
      <c r="T29" s="46"/>
      <c r="U29" s="46"/>
      <c r="V29" s="46"/>
      <c r="W29" s="46"/>
      <c r="X29" s="47"/>
      <c r="Y29" s="46"/>
      <c r="Z29" s="46"/>
      <c r="AA29" s="65">
        <f>432216022.5+326000000</f>
        <v>758216022.5</v>
      </c>
      <c r="AB29" s="49" t="s">
        <v>66</v>
      </c>
      <c r="AC29" s="50" t="s">
        <v>125</v>
      </c>
      <c r="AD29" s="50" t="s">
        <v>126</v>
      </c>
      <c r="AE29" s="51">
        <f>432216022.5+326000000</f>
        <v>758216022.5</v>
      </c>
      <c r="AF29" s="50" t="s">
        <v>127</v>
      </c>
      <c r="AG29" s="50" t="s">
        <v>172</v>
      </c>
      <c r="AH29" s="52" t="s">
        <v>128</v>
      </c>
      <c r="AI29" s="52" t="s">
        <v>129</v>
      </c>
      <c r="AJ29" s="53">
        <v>1</v>
      </c>
      <c r="AK29" s="53">
        <v>1</v>
      </c>
      <c r="AL29" s="52"/>
      <c r="AM29" s="9"/>
    </row>
    <row r="30" spans="2:39" ht="255" customHeight="1" x14ac:dyDescent="0.2">
      <c r="B30" s="7"/>
      <c r="C30" s="63" t="s">
        <v>130</v>
      </c>
      <c r="D30" s="18" t="s">
        <v>131</v>
      </c>
      <c r="E30" s="92" t="s">
        <v>132</v>
      </c>
      <c r="F30" s="56">
        <v>0</v>
      </c>
      <c r="G30" s="58">
        <f>9+14</f>
        <v>23</v>
      </c>
      <c r="H30" s="72">
        <f>+G30/34</f>
        <v>0.67647058823529416</v>
      </c>
      <c r="I30" s="93" t="s">
        <v>133</v>
      </c>
      <c r="J30" s="93" t="s">
        <v>63</v>
      </c>
      <c r="K30" s="35">
        <v>0</v>
      </c>
      <c r="L30" s="20">
        <v>1</v>
      </c>
      <c r="M30" s="57">
        <v>1</v>
      </c>
      <c r="N30" s="64" t="s">
        <v>179</v>
      </c>
      <c r="O30" s="92" t="s">
        <v>102</v>
      </c>
      <c r="P30" s="70" t="s">
        <v>103</v>
      </c>
      <c r="Q30" s="39"/>
      <c r="R30" s="39"/>
      <c r="S30" s="39"/>
      <c r="T30" s="39"/>
      <c r="U30" s="39"/>
      <c r="V30" s="39"/>
      <c r="W30" s="39"/>
      <c r="X30" s="40"/>
      <c r="Y30" s="39"/>
      <c r="Z30" s="39"/>
      <c r="AA30" s="41">
        <f>+AA31</f>
        <v>783653347</v>
      </c>
      <c r="AB30" s="39"/>
      <c r="AC30" s="33"/>
      <c r="AD30" s="33"/>
      <c r="AE30" s="33"/>
      <c r="AF30" s="33"/>
      <c r="AG30" s="33"/>
      <c r="AH30" s="33"/>
      <c r="AI30" s="33"/>
      <c r="AJ30" s="33"/>
      <c r="AK30" s="33"/>
      <c r="AL30" s="26"/>
      <c r="AM30" s="9"/>
    </row>
    <row r="31" spans="2:39" ht="330" customHeight="1" x14ac:dyDescent="0.2">
      <c r="B31" s="7"/>
      <c r="C31" s="21"/>
      <c r="D31" s="21"/>
      <c r="E31" s="21"/>
      <c r="F31" s="21"/>
      <c r="G31" s="42"/>
      <c r="H31" s="21"/>
      <c r="I31" s="21"/>
      <c r="J31" s="59"/>
      <c r="K31" s="95"/>
      <c r="L31" s="59"/>
      <c r="M31" s="59"/>
      <c r="N31" s="44"/>
      <c r="O31" s="44"/>
      <c r="P31" s="60"/>
      <c r="Q31" s="46"/>
      <c r="R31" s="46"/>
      <c r="S31" s="46"/>
      <c r="T31" s="46"/>
      <c r="U31" s="46"/>
      <c r="V31" s="46"/>
      <c r="W31" s="46"/>
      <c r="X31" s="47"/>
      <c r="Y31" s="46"/>
      <c r="Z31" s="46"/>
      <c r="AA31" s="65">
        <v>783653347</v>
      </c>
      <c r="AB31" s="49" t="s">
        <v>66</v>
      </c>
      <c r="AC31" s="50" t="s">
        <v>134</v>
      </c>
      <c r="AD31" s="50" t="s">
        <v>135</v>
      </c>
      <c r="AE31" s="51">
        <v>783653347</v>
      </c>
      <c r="AF31" s="50" t="s">
        <v>136</v>
      </c>
      <c r="AG31" s="50" t="s">
        <v>170</v>
      </c>
      <c r="AH31" s="58" t="s">
        <v>137</v>
      </c>
      <c r="AI31" s="58" t="s">
        <v>138</v>
      </c>
      <c r="AJ31" s="53">
        <v>1</v>
      </c>
      <c r="AK31" s="53">
        <v>1</v>
      </c>
      <c r="AL31" s="74"/>
      <c r="AM31" s="9"/>
    </row>
    <row r="32" spans="2:39" ht="143.25" customHeight="1" x14ac:dyDescent="0.2">
      <c r="B32" s="7"/>
      <c r="C32" s="52" t="s">
        <v>139</v>
      </c>
      <c r="D32" s="18" t="s">
        <v>140</v>
      </c>
      <c r="E32" s="34" t="s">
        <v>141</v>
      </c>
      <c r="F32" s="75">
        <v>0</v>
      </c>
      <c r="G32" s="73">
        <v>1</v>
      </c>
      <c r="H32" s="57">
        <v>1</v>
      </c>
      <c r="I32" s="56" t="s">
        <v>142</v>
      </c>
      <c r="J32" s="35" t="s">
        <v>143</v>
      </c>
      <c r="K32" s="35">
        <v>0</v>
      </c>
      <c r="L32" s="76">
        <v>1</v>
      </c>
      <c r="M32" s="57">
        <v>1</v>
      </c>
      <c r="N32" s="64" t="s">
        <v>144</v>
      </c>
      <c r="O32" s="56" t="s">
        <v>102</v>
      </c>
      <c r="P32" s="56" t="s">
        <v>103</v>
      </c>
      <c r="Q32" s="39"/>
      <c r="R32" s="39"/>
      <c r="S32" s="39"/>
      <c r="T32" s="39"/>
      <c r="U32" s="39"/>
      <c r="V32" s="39"/>
      <c r="W32" s="39"/>
      <c r="X32" s="40"/>
      <c r="Y32" s="39"/>
      <c r="Z32" s="39"/>
      <c r="AA32" s="41">
        <f>+AA33+AA34+AA35</f>
        <v>10435069874.93</v>
      </c>
      <c r="AB32" s="39"/>
      <c r="AC32" s="33"/>
      <c r="AD32" s="33"/>
      <c r="AE32" s="33"/>
      <c r="AF32" s="33"/>
      <c r="AG32" s="33"/>
      <c r="AH32" s="33"/>
      <c r="AI32" s="33"/>
      <c r="AJ32" s="33"/>
      <c r="AK32" s="33"/>
      <c r="AL32" s="26"/>
      <c r="AM32" s="9"/>
    </row>
    <row r="33" spans="2:39" ht="204" x14ac:dyDescent="0.2">
      <c r="B33" s="7"/>
      <c r="C33" s="21"/>
      <c r="D33" s="21"/>
      <c r="E33" s="21"/>
      <c r="F33" s="21"/>
      <c r="G33" s="42"/>
      <c r="H33" s="21"/>
      <c r="I33" s="21"/>
      <c r="J33" s="59"/>
      <c r="K33" s="59"/>
      <c r="L33" s="59"/>
      <c r="M33" s="59"/>
      <c r="N33" s="44"/>
      <c r="O33" s="44"/>
      <c r="P33" s="60"/>
      <c r="Q33" s="46"/>
      <c r="R33" s="46"/>
      <c r="S33" s="46"/>
      <c r="T33" s="46"/>
      <c r="U33" s="46"/>
      <c r="V33" s="46"/>
      <c r="W33" s="46"/>
      <c r="X33" s="47"/>
      <c r="Y33" s="46"/>
      <c r="Z33" s="46"/>
      <c r="AA33" s="65">
        <f>+AE33</f>
        <v>50000000</v>
      </c>
      <c r="AB33" s="49" t="s">
        <v>66</v>
      </c>
      <c r="AC33" s="50" t="s">
        <v>145</v>
      </c>
      <c r="AD33" s="50" t="s">
        <v>146</v>
      </c>
      <c r="AE33" s="51">
        <v>50000000</v>
      </c>
      <c r="AF33" s="50" t="s">
        <v>147</v>
      </c>
      <c r="AG33" s="38" t="s">
        <v>148</v>
      </c>
      <c r="AH33" s="58" t="s">
        <v>80</v>
      </c>
      <c r="AI33" s="58" t="s">
        <v>80</v>
      </c>
      <c r="AJ33" s="57">
        <v>1</v>
      </c>
      <c r="AK33" s="77">
        <v>1</v>
      </c>
      <c r="AL33" s="64" t="s">
        <v>178</v>
      </c>
      <c r="AM33" s="9"/>
    </row>
    <row r="34" spans="2:39" ht="195" customHeight="1" x14ac:dyDescent="0.2">
      <c r="B34" s="7"/>
      <c r="C34" s="21"/>
      <c r="D34" s="21"/>
      <c r="E34" s="21"/>
      <c r="F34" s="21"/>
      <c r="G34" s="42"/>
      <c r="H34" s="21"/>
      <c r="I34" s="21"/>
      <c r="J34" s="59"/>
      <c r="K34" s="59"/>
      <c r="L34" s="59"/>
      <c r="M34" s="59"/>
      <c r="N34" s="44"/>
      <c r="O34" s="44"/>
      <c r="P34" s="60"/>
      <c r="Q34" s="46"/>
      <c r="R34" s="46"/>
      <c r="S34" s="46"/>
      <c r="T34" s="46"/>
      <c r="U34" s="46"/>
      <c r="V34" s="46"/>
      <c r="W34" s="46"/>
      <c r="X34" s="47"/>
      <c r="Y34" s="46"/>
      <c r="Z34" s="46"/>
      <c r="AA34" s="51">
        <v>7161058808.6499996</v>
      </c>
      <c r="AB34" s="49" t="s">
        <v>66</v>
      </c>
      <c r="AC34" s="50" t="s">
        <v>149</v>
      </c>
      <c r="AD34" s="50" t="s">
        <v>150</v>
      </c>
      <c r="AE34" s="51">
        <v>7161058808.6499996</v>
      </c>
      <c r="AF34" s="50" t="s">
        <v>151</v>
      </c>
      <c r="AG34" s="38" t="s">
        <v>152</v>
      </c>
      <c r="AH34" s="58" t="s">
        <v>153</v>
      </c>
      <c r="AI34" s="58" t="s">
        <v>154</v>
      </c>
      <c r="AJ34" s="57">
        <v>1</v>
      </c>
      <c r="AK34" s="77">
        <f>+AA34/AE34</f>
        <v>1</v>
      </c>
      <c r="AL34" s="64"/>
      <c r="AM34" s="9"/>
    </row>
    <row r="35" spans="2:39" ht="195" customHeight="1" x14ac:dyDescent="0.2">
      <c r="B35" s="7"/>
      <c r="C35" s="21"/>
      <c r="D35" s="21"/>
      <c r="E35" s="21"/>
      <c r="F35" s="21"/>
      <c r="G35" s="21"/>
      <c r="H35" s="21"/>
      <c r="I35" s="21"/>
      <c r="J35" s="59"/>
      <c r="K35" s="59"/>
      <c r="L35" s="59"/>
      <c r="M35" s="59"/>
      <c r="N35" s="44"/>
      <c r="O35" s="44"/>
      <c r="P35" s="60"/>
      <c r="Q35" s="46"/>
      <c r="R35" s="46"/>
      <c r="S35" s="46"/>
      <c r="T35" s="46"/>
      <c r="U35" s="46"/>
      <c r="V35" s="46"/>
      <c r="W35" s="78"/>
      <c r="X35" s="79"/>
      <c r="Y35" s="78"/>
      <c r="Z35" s="78"/>
      <c r="AA35" s="81">
        <v>3224011066.2800002</v>
      </c>
      <c r="AB35" s="80" t="s">
        <v>66</v>
      </c>
      <c r="AC35" s="25" t="s">
        <v>155</v>
      </c>
      <c r="AD35" s="25" t="s">
        <v>156</v>
      </c>
      <c r="AE35" s="81">
        <v>3224011066.2800002</v>
      </c>
      <c r="AF35" s="25" t="s">
        <v>157</v>
      </c>
      <c r="AG35" s="64" t="s">
        <v>158</v>
      </c>
      <c r="AH35" s="56" t="s">
        <v>159</v>
      </c>
      <c r="AI35" s="56" t="s">
        <v>160</v>
      </c>
      <c r="AJ35" s="57">
        <v>1</v>
      </c>
      <c r="AK35" s="77">
        <f>+AA35/AE35</f>
        <v>1</v>
      </c>
      <c r="AL35" s="64"/>
      <c r="AM35" s="9"/>
    </row>
    <row r="36" spans="2:39" x14ac:dyDescent="0.2">
      <c r="B36" s="7"/>
      <c r="C36" s="45"/>
      <c r="D36" s="45"/>
      <c r="E36" s="45"/>
      <c r="F36" s="45"/>
      <c r="G36" s="45"/>
      <c r="H36" s="45"/>
      <c r="I36" s="45"/>
      <c r="J36" s="45"/>
      <c r="K36" s="45"/>
      <c r="L36" s="45"/>
      <c r="M36" s="45"/>
      <c r="N36" s="45"/>
      <c r="O36" s="45"/>
      <c r="P36" s="45"/>
      <c r="Q36" s="82"/>
      <c r="R36" s="82"/>
      <c r="S36" s="82"/>
      <c r="T36" s="82"/>
      <c r="U36" s="82"/>
      <c r="V36" s="82"/>
      <c r="W36" s="45"/>
      <c r="X36" s="45"/>
      <c r="Y36" s="45"/>
      <c r="Z36" s="45"/>
      <c r="AA36" s="45"/>
      <c r="AB36" s="45"/>
      <c r="AC36" s="45"/>
      <c r="AD36" s="45"/>
      <c r="AE36" s="45"/>
      <c r="AF36" s="45"/>
      <c r="AG36" s="45"/>
      <c r="AH36" s="45"/>
      <c r="AI36" s="45"/>
      <c r="AJ36" s="45"/>
      <c r="AK36" s="45"/>
      <c r="AL36" s="44"/>
      <c r="AM36" s="9"/>
    </row>
    <row r="37" spans="2:39" ht="13.5" thickBot="1" x14ac:dyDescent="0.25">
      <c r="B37" s="83"/>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5"/>
    </row>
    <row r="38" spans="2:39" ht="13.5" thickTop="1" x14ac:dyDescent="0.2"/>
    <row r="43" spans="2:39" x14ac:dyDescent="0.2">
      <c r="AE43" s="86"/>
    </row>
  </sheetData>
  <mergeCells count="57">
    <mergeCell ref="AK13:AK14"/>
    <mergeCell ref="AD13:AD14"/>
    <mergeCell ref="AE13:AE14"/>
    <mergeCell ref="AF13:AF14"/>
    <mergeCell ref="AG13:AG14"/>
    <mergeCell ref="AH13:AH14"/>
    <mergeCell ref="AI13:AI14"/>
    <mergeCell ref="Q12:AA12"/>
    <mergeCell ref="AB12:AK12"/>
    <mergeCell ref="AL12:AL14"/>
    <mergeCell ref="AC13:AC14"/>
    <mergeCell ref="Q13:Q14"/>
    <mergeCell ref="R13:R14"/>
    <mergeCell ref="S13:S14"/>
    <mergeCell ref="T13:T14"/>
    <mergeCell ref="U13:U14"/>
    <mergeCell ref="V13:V14"/>
    <mergeCell ref="W13:W14"/>
    <mergeCell ref="X13:X14"/>
    <mergeCell ref="Y13:Z13"/>
    <mergeCell ref="AA13:AA14"/>
    <mergeCell ref="AB13:AB14"/>
    <mergeCell ref="AJ13:AJ14"/>
    <mergeCell ref="C12:C14"/>
    <mergeCell ref="D12:D14"/>
    <mergeCell ref="E12:G12"/>
    <mergeCell ref="H12:H14"/>
    <mergeCell ref="I12:M12"/>
    <mergeCell ref="E13:E14"/>
    <mergeCell ref="F13:F14"/>
    <mergeCell ref="G13:G14"/>
    <mergeCell ref="I13:I14"/>
    <mergeCell ref="J13:J14"/>
    <mergeCell ref="N12:N14"/>
    <mergeCell ref="K13:K14"/>
    <mergeCell ref="L13:L14"/>
    <mergeCell ref="M13:M14"/>
    <mergeCell ref="D9:P9"/>
    <mergeCell ref="O12:O14"/>
    <mergeCell ref="P12:P14"/>
    <mergeCell ref="S9:V9"/>
    <mergeCell ref="W9:AC9"/>
    <mergeCell ref="C10:F10"/>
    <mergeCell ref="S10:V10"/>
    <mergeCell ref="W10:AF10"/>
    <mergeCell ref="AH8:AL8"/>
    <mergeCell ref="B2:F5"/>
    <mergeCell ref="G2:AG5"/>
    <mergeCell ref="AH2:AJ3"/>
    <mergeCell ref="AK2:AM3"/>
    <mergeCell ref="AH4:AJ5"/>
    <mergeCell ref="AK4:AM5"/>
    <mergeCell ref="C8:E8"/>
    <mergeCell ref="F8:P8"/>
    <mergeCell ref="S8:W8"/>
    <mergeCell ref="X8:AC8"/>
    <mergeCell ref="AF8:AG8"/>
  </mergeCells>
  <printOptions horizontalCentered="1"/>
  <pageMargins left="0.31496062992125984" right="0.11811023622047245" top="0.35433070866141736" bottom="0.35433070866141736" header="0.31496062992125984" footer="0.31496062992125984"/>
  <pageSetup paperSize="14" scale="45"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Seguim.Plan.Acción. V4</vt:lpstr>
      <vt:lpstr>'Seguim.Plan.Acción. V4'!Área_de_impresión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Alix Arrieta</dc:creator>
  <cp:lastModifiedBy>Alix Arrieta</cp:lastModifiedBy>
  <dcterms:created xsi:type="dcterms:W3CDTF">2023-07-13T14:04:11Z</dcterms:created>
  <dcterms:modified xsi:type="dcterms:W3CDTF">2023-10-26T16:25:53Z</dcterms:modified>
</cp:coreProperties>
</file>