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Override PartName="/xl/commentsmeta1" ContentType="application/binary"/>
  <Override PartName="/xl/commentsmeta2" ContentType="application/binary"/>
  <Override PartName="/xl/commentsmeta3" ContentType="application/binary"/>
  <Override PartName="/xl/commentsmeta4" ContentType="application/binary"/>
  <Override PartName="/xl/commentsmeta5" ContentType="application/binary"/>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9040" windowHeight="15840" tabRatio="874"/>
  </bookViews>
  <sheets>
    <sheet name="SEG.GEST.AMBIENTAL (A)" sheetId="1" r:id="rId1"/>
    <sheet name="SEG.GEST.AMBIENTAL (B)" sheetId="2" r:id="rId2"/>
    <sheet name="SEG.ARTI Y CONECT (A)" sheetId="3" r:id="rId3"/>
    <sheet name="SEG.ARTI Y CONECT (B)" sheetId="4" r:id="rId4"/>
    <sheet name="SEG.BUEN GOBIERNO (A)" sheetId="5" r:id="rId5"/>
    <sheet name="SEG.BUEN GOBIERNO (B)" sheetId="6" r:id="rId6"/>
  </sheets>
  <definedNames>
    <definedName name="_xlnm._FilterDatabase" localSheetId="4" hidden="1">'SEG.BUEN GOBIERNO (A)'!$A$14:$AL$14</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5" i="1" l="1"/>
  <c r="H16" i="3" l="1"/>
  <c r="L15" i="2"/>
  <c r="I27" i="3"/>
  <c r="AF27" i="5" l="1"/>
  <c r="AF25" i="5"/>
  <c r="AF21" i="5"/>
  <c r="AF19" i="5"/>
  <c r="AF17" i="5"/>
  <c r="AF21" i="3" l="1"/>
  <c r="AF19" i="3"/>
  <c r="AF17" i="3" l="1"/>
  <c r="AF34" i="3"/>
  <c r="AF28" i="3"/>
  <c r="AE28" i="3"/>
  <c r="AE17" i="3" l="1"/>
  <c r="W19" i="6"/>
  <c r="V22" i="4"/>
  <c r="M20" i="6"/>
  <c r="W20" i="6" s="1"/>
  <c r="M19" i="6"/>
  <c r="M18" i="6"/>
  <c r="W18" i="6" s="1"/>
  <c r="M17" i="6"/>
  <c r="W17" i="6" s="1"/>
  <c r="M16" i="6"/>
  <c r="W16" i="6" s="1"/>
  <c r="M15" i="6"/>
  <c r="W15" i="6" s="1"/>
  <c r="V26" i="5"/>
  <c r="V24" i="5"/>
  <c r="V22" i="5"/>
  <c r="V20" i="5"/>
  <c r="V18" i="5"/>
  <c r="V16" i="5"/>
  <c r="L21" i="4"/>
  <c r="V21" i="4" s="1"/>
  <c r="L20" i="4"/>
  <c r="V20" i="4" s="1"/>
  <c r="L19" i="4"/>
  <c r="V19" i="4" s="1"/>
  <c r="L18" i="4"/>
  <c r="V18" i="4" s="1"/>
  <c r="L17" i="4"/>
  <c r="L16" i="4"/>
  <c r="L15" i="4"/>
  <c r="V15" i="4" s="1"/>
  <c r="V33" i="3"/>
  <c r="V31" i="3"/>
  <c r="V29" i="3"/>
  <c r="V27" i="3"/>
  <c r="V20" i="3"/>
  <c r="V18" i="3"/>
  <c r="V16" i="3"/>
  <c r="V16" i="1"/>
  <c r="V15" i="1" s="1"/>
  <c r="V15" i="5" l="1"/>
  <c r="V15" i="3"/>
</calcChain>
</file>

<file path=xl/comments1.xml><?xml version="1.0" encoding="utf-8"?>
<comments xmlns="http://schemas.openxmlformats.org/spreadsheetml/2006/main">
  <authors>
    <author/>
    <author>tc={6288508C-6135-40A8-BF13-FD2160EB6F33}</author>
    <author>tc={FD6711C9-6CA6-454C-BD20-8E43361C87C0}</author>
  </authors>
  <commentList>
    <comment ref="H8" authorId="0">
      <text>
        <r>
          <rPr>
            <sz val="11"/>
            <color theme="1"/>
            <rFont val="Aptos Narrow"/>
            <family val="2"/>
            <scheme val="minor"/>
          </rPr>
          <t>======
ID#AAABV9lCBV8
Jose    (2024-09-26 14:11:18)
Dependencia: Nombre de la dependencia o entidad que presenta el plan de acción.</t>
        </r>
      </text>
    </comment>
    <comment ref="R8" authorId="0">
      <text>
        <r>
          <rPr>
            <sz val="11"/>
            <color theme="1"/>
            <rFont val="Aptos Narrow"/>
            <family val="2"/>
            <scheme val="minor"/>
          </rPr>
          <t>======
ID#AAABV9lCBX8
Usuario de Windows    (2024-09-26 14:11:18)
Eje programático: Nombre de los componentes, retos, desafíos o áreas estratégicas del Plan de Desarrollo que condensan los principales objetivos.</t>
        </r>
      </text>
    </comment>
    <comment ref="AC8" authorId="0">
      <text>
        <r>
          <rPr>
            <sz val="11"/>
            <color theme="1"/>
            <rFont val="Aptos Narrow"/>
            <family val="2"/>
            <scheme val="minor"/>
          </rPr>
          <t>======
ID#AAABV9lCBaY
Jose    (2024-09-26 14:11:18)
VIGENCIA: Es el año en el cual se presenta el seguimiento al plan de acción. De aquí en adelante la información que se reporta corresponde a lo que se ha ejecutado en dicho año.</t>
        </r>
      </text>
    </comment>
    <comment ref="H9" authorId="0">
      <text>
        <r>
          <rPr>
            <sz val="11"/>
            <color theme="1"/>
            <rFont val="Aptos Narrow"/>
            <family val="2"/>
            <scheme val="minor"/>
          </rPr>
          <t>======
ID#AAABV9lCBYY
Usuario de Windows    (2024-09-26 14:11:18)
Tema: Corresponde a los temas abordados en cada línea estratégica. Ejemplo: Salud y Bienestar, Educación, Inclusión, Servicios Públicos Domiciliarios, etc.</t>
        </r>
      </text>
    </comment>
    <comment ref="R9" authorId="0">
      <text>
        <r>
          <rPr>
            <sz val="11"/>
            <color theme="1"/>
            <rFont val="Aptos Narrow"/>
            <family val="2"/>
            <scheme val="minor"/>
          </rPr>
          <t>======
ID#AAABV9lCBVo
Usuario de Windows    (2024-09-26 14:11:18)
Fecha de corte: Corresponde a la fecha en la cual se realiza un corte temporal para efectos de recolección de la información sobre la ejecución de las metas, proyectos y/o acciones contenidas en el plan de acción.</t>
        </r>
      </text>
    </comment>
    <comment ref="H10" authorId="0">
      <text>
        <r>
          <rPr>
            <sz val="11"/>
            <color theme="1"/>
            <rFont val="Aptos Narrow"/>
            <family val="2"/>
            <scheme val="minor"/>
          </rPr>
          <t>======
ID#AAABV9lCBYc
Jose    (2024-09-26 14:11:18)
Elaborado por: Nombre de la persona que diligencia el formato de seguimiento al plan de acción.</t>
        </r>
      </text>
    </comment>
    <comment ref="R10" authorId="0">
      <text>
        <r>
          <rPr>
            <sz val="11"/>
            <color theme="1"/>
            <rFont val="Aptos Narrow"/>
            <family val="2"/>
            <scheme val="minor"/>
          </rPr>
          <t>======
ID#AAABV9lCBTw
Usuario de Windows    (2024-09-26 14:11:18)
Responsable: Corresponde a la persona que está a cargo de la dependencia o entidad.</t>
        </r>
      </text>
    </comment>
    <comment ref="C12" authorId="0">
      <text>
        <r>
          <rPr>
            <sz val="11"/>
            <color theme="1"/>
            <rFont val="Aptos Narrow"/>
            <family val="2"/>
            <scheme val="minor"/>
          </rPr>
          <t>======
ID#AAABV9lCBXg
Jose    (2024-09-26 14:11:18)
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0">
      <text>
        <r>
          <rPr>
            <sz val="11"/>
            <color theme="1"/>
            <rFont val="Aptos Narrow"/>
            <family val="2"/>
            <scheme val="minor"/>
          </rPr>
          <t>======
ID#AAABV9lCBXM
Jose    (2024-09-26 14:11:18)
Tipo de Meta: Pueden ser de resultado o de producto. (Colocar R o P, según sea el caso). Adicionar el código de referencia de  la dependencia.</t>
        </r>
      </text>
    </comment>
    <comment ref="E12" authorId="0">
      <text>
        <r>
          <rPr>
            <sz val="11"/>
            <color theme="1"/>
            <rFont val="Aptos Narrow"/>
            <family val="2"/>
            <scheme val="minor"/>
          </rPr>
          <t>======
ID#AAABV9lCBcM
Jose    (2024-09-26 14:11:18)
Indicador de la Meta Plan de Desarrollo: Es una variable o relación entre variables que permite medir el avance en el logro de una meta esperada.</t>
        </r>
      </text>
    </comment>
    <comment ref="I12" authorId="0">
      <text>
        <r>
          <rPr>
            <sz val="11"/>
            <color theme="1"/>
            <rFont val="Aptos Narrow"/>
            <family val="2"/>
            <scheme val="minor"/>
          </rPr>
          <t>======
ID#AAABV9lCBaw
Jose    (2024-09-26 14:11:18)
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J12" authorId="0">
      <text>
        <r>
          <rPr>
            <sz val="11"/>
            <color theme="1"/>
            <rFont val="Aptos Narrow"/>
            <family val="2"/>
            <scheme val="minor"/>
          </rPr>
          <t>======
ID#AAABV9lCBVg
Jose    (2024-09-26 14:11:18)
Resumen de logros alcanzados en la Meta: Es la descripción cuantitativa y detallada de lo que se ha cumplido de la meta en la vigencia hasta la fecha de corte con la ejecución de los distintos proyectos (detallando por municipio o localidad).</t>
        </r>
      </text>
    </comment>
    <comment ref="K12" authorId="0">
      <text>
        <r>
          <rPr>
            <sz val="11"/>
            <color theme="1"/>
            <rFont val="Aptos Narrow"/>
            <family val="2"/>
            <scheme val="minor"/>
          </rPr>
          <t>======
ID#AAABV9lCBWM
Jose    (2024-09-26 14:11:18)
Nombre del programa según el Catálogo de productos de la MGA: Consultar el Catálogo de productos de la MGA en el enlace: https://mgaayuda.dnp.gov.co/</t>
        </r>
      </text>
    </comment>
    <comment ref="L12" authorId="0">
      <text>
        <r>
          <rPr>
            <sz val="11"/>
            <color theme="1"/>
            <rFont val="Aptos Narrow"/>
            <family val="2"/>
            <scheme val="minor"/>
          </rPr>
          <t>======
ID#AAABV9lCBVI
Jose    (2024-09-26 14:11:18)
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2" authorId="0">
      <text>
        <r>
          <rPr>
            <sz val="11"/>
            <color theme="1"/>
            <rFont val="Aptos Narrow"/>
            <family val="2"/>
            <scheme val="minor"/>
          </rPr>
          <t>======
ID#AAABV9lCBa4
Jose    (2024-09-26 14:11:18)
Proyecto(s) y/o Acción(es): Corresponde a los proyectos y/o acciones que se han llevado a cabo para ejecutar las metas del plan de desarrollo. Estos deben colocarse en la línea siguiente donde se relaciona la meta del PDD (de producto) con su asignación presupuestal.</t>
        </r>
      </text>
    </comment>
    <comment ref="AG12" authorId="0">
      <text>
        <r>
          <rPr>
            <sz val="11"/>
            <color theme="1"/>
            <rFont val="Aptos Narrow"/>
            <family val="2"/>
            <scheme val="minor"/>
          </rPr>
          <t>======
ID#AAABV9lCBXs
Jose    (2024-09-26 14:11:18)
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t>
        </r>
      </text>
    </comment>
    <comment ref="E13" authorId="0">
      <text>
        <r>
          <rPr>
            <sz val="11"/>
            <color theme="1"/>
            <rFont val="Aptos Narrow"/>
            <family val="2"/>
            <scheme val="minor"/>
          </rPr>
          <t>======
ID#AAABV9lCBWY
Jose    (2024-09-26 14:11:18)
En esta columna se coloca el nombre del indicador a través del cual se va a medir la meta, ya sea de resultado o de producto (aprobado en el documento del plan de desarrollo).</t>
        </r>
      </text>
    </comment>
    <comment ref="F13" authorId="0">
      <text>
        <r>
          <rPr>
            <sz val="11"/>
            <color theme="1"/>
            <rFont val="Aptos Narrow"/>
            <family val="2"/>
            <scheme val="minor"/>
          </rPr>
          <t>======
ID#AAABV9lCBZI
Jose    (2024-09-26 14:11:18)
Unidad de medida del indicador de producto según el Catálogo de Productos de la MGA: Es la unidad de medida establecida en el catálogo de la MGA.</t>
        </r>
      </text>
    </comment>
    <comment ref="G13" authorId="0">
      <text>
        <r>
          <rPr>
            <sz val="11"/>
            <color theme="1"/>
            <rFont val="Aptos Narrow"/>
            <family val="2"/>
            <scheme val="minor"/>
          </rPr>
          <t>======
ID#AAABV9lCBbE
Jose    (2024-09-26 14:11:18)
Vr. Inicial: es el valor del indicador al comenzar la vigencia en la que se diligencia el plan de acción.</t>
        </r>
      </text>
    </comment>
    <comment ref="H13" authorId="0">
      <text>
        <r>
          <rPr>
            <sz val="11"/>
            <color theme="1"/>
            <rFont val="Aptos Narrow"/>
            <family val="2"/>
            <scheme val="minor"/>
          </rPr>
          <t>======
ID#AAABV9lCBXI
Jose    (2024-09-26 14:11:18)
Vr. Final: es el valor del indicador acumulado hasta la fecha de corte.</t>
        </r>
      </text>
    </comment>
    <comment ref="L13" authorId="0">
      <text>
        <r>
          <rPr>
            <sz val="11"/>
            <color theme="1"/>
            <rFont val="Aptos Narrow"/>
            <family val="2"/>
            <scheme val="minor"/>
          </rPr>
          <t>======
ID#AAABV9lCBUM
Jose    (2024-09-26 14:11:18)
Recursos propios de ingresos corrientes de libre destinación</t>
        </r>
      </text>
    </comment>
    <comment ref="M13" authorId="0">
      <text>
        <r>
          <rPr>
            <sz val="11"/>
            <color theme="1"/>
            <rFont val="Aptos Narrow"/>
            <family val="2"/>
            <scheme val="minor"/>
          </rPr>
          <t>======
ID#AAABV9lCBZk
Jose    (2024-09-26 14:11:18)
Recursos propios de destinación específica</t>
        </r>
      </text>
    </comment>
    <comment ref="N13" authorId="0">
      <text>
        <r>
          <rPr>
            <sz val="11"/>
            <color theme="1"/>
            <rFont val="Aptos Narrow"/>
            <family val="2"/>
            <scheme val="minor"/>
          </rPr>
          <t>======
ID#AAABV9lCBTU
Jose    (2024-09-26 14:11:18)
Sistema General de Participaciones</t>
        </r>
      </text>
    </comment>
    <comment ref="O13" authorId="0">
      <text>
        <r>
          <rPr>
            <sz val="11"/>
            <color theme="1"/>
            <rFont val="Aptos Narrow"/>
            <family val="2"/>
            <scheme val="minor"/>
          </rPr>
          <t>======
ID#AAABV9lCBcQ
Jose    (2024-09-26 14:11:18)
Sistema General de Regalías</t>
        </r>
      </text>
    </comment>
    <comment ref="P13" authorId="0">
      <text>
        <r>
          <rPr>
            <sz val="11"/>
            <color theme="1"/>
            <rFont val="Aptos Narrow"/>
            <family val="2"/>
            <scheme val="minor"/>
          </rPr>
          <t>======
ID#AAABV9lCBao
Jose    (2024-09-26 14:11:18)
Recursos  de cofinanciación</t>
        </r>
      </text>
    </comment>
    <comment ref="Q13" authorId="0">
      <text>
        <r>
          <rPr>
            <sz val="11"/>
            <color theme="1"/>
            <rFont val="Aptos Narrow"/>
            <family val="2"/>
            <scheme val="minor"/>
          </rPr>
          <t>======
ID#AAABV9lCBXc
Jose    (2024-09-26 14:11:18)
Recursos del Crédito</t>
        </r>
      </text>
    </comment>
    <comment ref="R13" authorId="0">
      <text>
        <r>
          <rPr>
            <sz val="11"/>
            <color theme="1"/>
            <rFont val="Aptos Narrow"/>
            <family val="2"/>
            <scheme val="minor"/>
          </rPr>
          <t>======
ID#AAABV9lCBZM
Jose    (2024-09-26 14:11:18)
Recursos provenientes de otras fuentes incorporados en el presupuesto</t>
        </r>
      </text>
    </comment>
    <comment ref="S13" authorId="0">
      <text>
        <r>
          <rPr>
            <sz val="11"/>
            <color theme="1"/>
            <rFont val="Aptos Narrow"/>
            <family val="2"/>
            <scheme val="minor"/>
          </rPr>
          <t>======
ID#AAABV9lCBVs
Jose    (2024-09-26 14:11:18)
Suma de la inversión</t>
        </r>
      </text>
    </comment>
    <comment ref="T13" authorId="0">
      <text>
        <r>
          <rPr>
            <sz val="11"/>
            <color theme="1"/>
            <rFont val="Aptos Narrow"/>
            <family val="2"/>
            <scheme val="minor"/>
          </rPr>
          <t>======
ID#AAABV9lCBYM
Jose    (2024-09-26 14:11:18)
Recursos gestionados no incorporados en el presupuesto (GESTIONADOS, indicando Valor y Fuente)</t>
        </r>
      </text>
    </comment>
    <comment ref="V13" authorId="0">
      <text>
        <r>
          <rPr>
            <sz val="11"/>
            <color theme="1"/>
            <rFont val="Aptos Narrow"/>
            <family val="2"/>
            <scheme val="minor"/>
          </rPr>
          <t>======
ID#AAABV9lCBYI
Jose    (2024-09-26 14:11:18)
Recursos provenientes de las entidades descentralizadas</t>
        </r>
      </text>
    </comment>
    <comment ref="W13" authorId="0">
      <text>
        <r>
          <rPr>
            <sz val="11"/>
            <color theme="1"/>
            <rFont val="Aptos Narrow"/>
            <family val="2"/>
            <scheme val="minor"/>
          </rPr>
          <t>======
ID#AAABV9lCBUg
Jose    (2024-09-26 14:11:18)
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X13" authorId="0">
      <text>
        <r>
          <rPr>
            <sz val="11"/>
            <color theme="1"/>
            <rFont val="Aptos Narrow"/>
            <family val="2"/>
            <scheme val="minor"/>
          </rPr>
          <t>======
ID#AAABV9lCBWs
Jose    (2024-09-26 14:11:18)
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Y13" authorId="0">
      <text>
        <r>
          <rPr>
            <sz val="11"/>
            <color theme="1"/>
            <rFont val="Aptos Narrow"/>
            <family val="2"/>
            <scheme val="minor"/>
          </rPr>
          <t>======
ID#AAABV9lCBZY
Jose    (2024-09-26 14:11:18)
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t>
        </r>
      </text>
    </comment>
    <comment ref="Z13" authorId="0">
      <text>
        <r>
          <rPr>
            <sz val="11"/>
            <color theme="1"/>
            <rFont val="Aptos Narrow"/>
            <family val="2"/>
            <scheme val="minor"/>
          </rPr>
          <t>======
ID#AAABV9lCBZ8
Jose    (2024-09-26 14:11:18)
Valor Proyecto(s)/Acción(es): Corresponde al valor asignado al proyecto o ejecución de una acción.</t>
        </r>
      </text>
    </comment>
    <comment ref="AA13" authorId="0">
      <text>
        <r>
          <rPr>
            <sz val="11"/>
            <color theme="1"/>
            <rFont val="Aptos Narrow"/>
            <family val="2"/>
            <scheme val="minor"/>
          </rPr>
          <t>======
ID#AAABV9lCBTM
Jose    (2024-09-26 14:11:18)
Actividades propuestas proyecto(s) y/o acción(es): En esta columna se registran los pasos, etapas, tareas secuenciales que deben cumplirse dentro del proyecto o acción identificada.</t>
        </r>
      </text>
    </comment>
    <comment ref="AB13" authorId="0">
      <text>
        <r>
          <rPr>
            <sz val="11"/>
            <color theme="1"/>
            <rFont val="Aptos Narrow"/>
            <family val="2"/>
            <scheme val="minor"/>
          </rPr>
          <t>======
ID#AAABV9lCBWw
Jose    (2024-09-26 14:11:18)
Actividades ejecutadas Proyecto(s) y/o Acción(es): Se describen en forma clara y breve aquellas acciones realizadas hasta la fecha de corte en el marco del cumplimiento de la meta del proyecto o acción que la soporta.</t>
        </r>
      </text>
    </comment>
    <comment ref="AC13" authorId="0">
      <text>
        <r>
          <rPr>
            <sz val="11"/>
            <color theme="1"/>
            <rFont val="Aptos Narrow"/>
            <family val="2"/>
            <scheme val="minor"/>
          </rPr>
          <t>======
ID#AAABV9lCBVw
Jose    (2024-09-26 14:11:18)
Art. Pres./Año: Corresponde a(l)(los) número(s) de(l)(los) artículo(s) identificado(s) en el plan de inversiones del Departamento a través de(l)(los) cual(es) se ejecuta el proyecto. Se colocará como denominador el año en el cual se imputa al presupuesto dicho artículo.</t>
        </r>
      </text>
    </comment>
    <comment ref="AD13" authorId="0">
      <text>
        <r>
          <rPr>
            <sz val="11"/>
            <color theme="1"/>
            <rFont val="Aptos Narrow"/>
            <family val="2"/>
            <scheme val="minor"/>
          </rPr>
          <t>======
ID#AAABV9lCBVM
Jose    (2024-09-26 14:11:18)
Registro Pres./Año: corresponde a(l)(los) registro(s) que se ha(n) generado para ejecutar los contratos a través de los cuales se ejecutan los proyectos.</t>
        </r>
      </text>
    </comment>
    <comment ref="AE13" authorId="0">
      <text>
        <r>
          <rPr>
            <sz val="11"/>
            <color theme="1"/>
            <rFont val="Aptos Narrow"/>
            <family val="2"/>
            <scheme val="minor"/>
          </rPr>
          <t>======
ID#AAABV9lCBbs
Jose    (2024-09-26 14:11:18)
Av. Físico Proyecto(s)/Acción(es)(%): Es el avance físico que hasta la fecha de corte presenta el proyecto o acción. Para hallar esta cantidad la fórmula es la siguiente:
IAFIS=  Suma (de avance de las actividades *el peso de la actividad)</t>
        </r>
      </text>
    </comment>
    <comment ref="AF13" authorId="0">
      <text>
        <r>
          <rPr>
            <sz val="11"/>
            <color theme="1"/>
            <rFont val="Aptos Narrow"/>
            <family val="2"/>
            <scheme val="minor"/>
          </rPr>
          <t>======
ID#AAABV9lCBWE
Jose    (2024-09-26 14:11:18)
Av. Financiero Proyecto(s)/Acción(es)(%): Es el  valor de lo que hasta la fecha de corte se ha ejecutado respecto del costo total presupuestado en el proyecto.</t>
        </r>
      </text>
    </comment>
    <comment ref="Z17" authorId="0">
      <text>
        <r>
          <rPr>
            <sz val="11"/>
            <color theme="1"/>
            <rFont val="Aptos Narrow"/>
            <family val="2"/>
            <scheme val="minor"/>
          </rPr>
          <t>======
ID#AAABV9lCBW8
ITA-ARCGIS03    (2024-09-26 14:11:18)
Incluye personal</t>
        </r>
      </text>
    </comment>
    <comment ref="AF17" authorId="1">
      <text>
        <r>
          <rPr>
            <sz val="11"/>
            <color theme="1"/>
            <rFont val="Aptos Narrow"/>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177600000</t>
        </r>
      </text>
    </comment>
    <comment ref="AF18" authorId="2">
      <text>
        <r>
          <rPr>
            <sz val="11"/>
            <color theme="1"/>
            <rFont val="Aptos Narrow"/>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48300780</t>
        </r>
      </text>
    </comment>
  </commentList>
  <extLst>
    <ext xmlns:r="http://schemas.openxmlformats.org/officeDocument/2006/relationships" uri="GoogleSheetsCustomDataVersion2">
      <go:sheetsCustomData xmlns:go="http://customooxmlschemas.google.com/" r:id="rId1" roundtripDataSignature="AMtx7mhoEnV5NTKS/12NjzDw/tP0fRZflA=="/>
    </ext>
  </extLst>
</comments>
</file>

<file path=xl/comments2.xml><?xml version="1.0" encoding="utf-8"?>
<comments xmlns="http://schemas.openxmlformats.org/spreadsheetml/2006/main">
  <authors>
    <author/>
  </authors>
  <commentList>
    <comment ref="E8" authorId="0">
      <text>
        <r>
          <rPr>
            <sz val="11"/>
            <color theme="1"/>
            <rFont val="Aptos Narrow"/>
            <family val="2"/>
            <scheme val="minor"/>
          </rPr>
          <t>======
ID#AAABV9lCBVc
Jose    (2024-09-26 14:11:18)
Dependencia: Nombre de la dependencia o entidad que presenta el plan de acción.</t>
        </r>
      </text>
    </comment>
    <comment ref="L8" authorId="0">
      <text>
        <r>
          <rPr>
            <sz val="11"/>
            <color theme="1"/>
            <rFont val="Aptos Narrow"/>
            <family val="2"/>
            <scheme val="minor"/>
          </rPr>
          <t>======
ID#AAABV9lCBT0
Usuario de Windows    (2024-09-26 14:11:18)
Eje programático: Nombre de los ejes, componentes, retos, desafíos o líneas estratégicas del Plan de Desarrollo que condensan los principales objetivos.</t>
        </r>
      </text>
    </comment>
    <comment ref="U8" authorId="0">
      <text>
        <r>
          <rPr>
            <sz val="11"/>
            <color theme="1"/>
            <rFont val="Aptos Narrow"/>
            <family val="2"/>
            <scheme val="minor"/>
          </rPr>
          <t>======
ID#AAABV9lCBU8
Jose    (2024-09-26 14:11:18)
VIGENCIA: Es el año en el cual se presenta el seguimiento al plan de acción. De aquí en adelante la información que se reporta corresponde a lo que se ha ejecutado en dicho año.</t>
        </r>
      </text>
    </comment>
    <comment ref="E9" authorId="0">
      <text>
        <r>
          <rPr>
            <sz val="11"/>
            <color theme="1"/>
            <rFont val="Aptos Narrow"/>
            <family val="2"/>
            <scheme val="minor"/>
          </rPr>
          <t>======
ID#AAABV9lCBYE
Usuario de Windows    (2024-09-26 14:11:18)
Tema:Corresponde a los temas abordados en cada eje programático. Ejemplo: Deportes, Salud para cerrar brechas, Servicios públicos eficientes, etc.</t>
        </r>
      </text>
    </comment>
    <comment ref="L9" authorId="0">
      <text>
        <r>
          <rPr>
            <sz val="11"/>
            <color theme="1"/>
            <rFont val="Aptos Narrow"/>
            <family val="2"/>
            <scheme val="minor"/>
          </rPr>
          <t>======
ID#AAABV9lCBUQ
Usuario de Windows    (2024-09-26 14:11:18)
Fecha de corte: Corresponde a la fecha en la cual se realiza un corte temporal para efectos de recolección de la información sobre la ejecución de las metas, proyectos y/o acciones contenidos en el plan de acción.</t>
        </r>
      </text>
    </comment>
    <comment ref="E10" authorId="0">
      <text>
        <r>
          <rPr>
            <sz val="11"/>
            <color theme="1"/>
            <rFont val="Aptos Narrow"/>
            <family val="2"/>
            <scheme val="minor"/>
          </rPr>
          <t>======
ID#AAABV9lCBb0
Jose    (2024-09-26 14:11:18)
Elaborado por: Nombre de la persona que diligencia el formato de seguimiento al plan de acción.</t>
        </r>
      </text>
    </comment>
    <comment ref="L10" authorId="0">
      <text>
        <r>
          <rPr>
            <sz val="11"/>
            <color theme="1"/>
            <rFont val="Aptos Narrow"/>
            <family val="2"/>
            <scheme val="minor"/>
          </rPr>
          <t>======
ID#AAABV9lCBXQ
Usuario de Windows    (2024-09-26 14:11:18)
Responsable: Corresponde a la persona que está a cargo de la dependencia o entidad.</t>
        </r>
      </text>
    </comment>
    <comment ref="C12" authorId="0">
      <text>
        <r>
          <rPr>
            <sz val="11"/>
            <color theme="1"/>
            <rFont val="Aptos Narrow"/>
            <family val="2"/>
            <scheme val="minor"/>
          </rPr>
          <t>======
ID#AAABV9lCBZQ
Jose    (2024-09-26 14:11:18)
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0">
      <text>
        <r>
          <rPr>
            <sz val="11"/>
            <color theme="1"/>
            <rFont val="Aptos Narrow"/>
            <family val="2"/>
            <scheme val="minor"/>
          </rPr>
          <t>======
ID#AAABV9lCBT8
Jose    (2024-09-26 14:11:18)
Tipo de Meta: Pueden ser de resultado o de producto. (Colocar R o P, según sea el caso). Adicionar el código de referencia de  la dependencia.</t>
        </r>
      </text>
    </comment>
    <comment ref="E12" authorId="0">
      <text>
        <r>
          <rPr>
            <sz val="11"/>
            <color theme="1"/>
            <rFont val="Aptos Narrow"/>
            <family val="2"/>
            <scheme val="minor"/>
          </rPr>
          <t>======
ID#AAABV9lCBWc
Jose    (2024-09-26 14:11:18)
Resumen de logros alcanzados en la Meta: Es la descripción cuantitativa y detallada de lo que se ha cumplido de la meta en la vigencia hasta la fecha de corte con la ejecución de los distintos proyectos (detallando por municipio o localidad).</t>
        </r>
      </text>
    </comment>
    <comment ref="F12" authorId="0">
      <text>
        <r>
          <rPr>
            <sz val="11"/>
            <color theme="1"/>
            <rFont val="Aptos Narrow"/>
            <family val="2"/>
            <scheme val="minor"/>
          </rPr>
          <t>======
ID#AAABV9lCBZA
Usuario    (2024-09-26 14:11:18)
Grupo etáreo: Es la clasificación por edad de la población beneficiada.</t>
        </r>
      </text>
    </comment>
    <comment ref="M12" authorId="0">
      <text>
        <r>
          <rPr>
            <sz val="11"/>
            <color theme="1"/>
            <rFont val="Aptos Narrow"/>
            <family val="2"/>
            <scheme val="minor"/>
          </rPr>
          <t>======
ID#AAABV9lCBbo
Usuario    (2024-09-26 14:11:18)
Grupo poblacional beneficiado: Es el grupo de personas impactadas con la ejecución de la meta.</t>
        </r>
      </text>
    </comment>
    <comment ref="V13" authorId="0">
      <text>
        <r>
          <rPr>
            <sz val="11"/>
            <color theme="1"/>
            <rFont val="Aptos Narrow"/>
            <family val="2"/>
            <scheme val="minor"/>
          </rPr>
          <t>======
ID#AAABV9lCBX4
Usuario    (2024-09-26 14:11:18)
Ejemplo: Proyectos de construcción de acueductos, alacantarillados, vías, entre otros.</t>
        </r>
      </text>
    </comment>
  </commentList>
  <extLst>
    <ext xmlns:r="http://schemas.openxmlformats.org/officeDocument/2006/relationships" uri="GoogleSheetsCustomDataVersion2">
      <go:sheetsCustomData xmlns:go="http://customooxmlschemas.google.com/" r:id="rId1" roundtripDataSignature="AMtx7mhvBoeUOSsEf/mmZoIxbKLX4CO+UQ=="/>
    </ext>
  </extLst>
</comments>
</file>

<file path=xl/comments3.xml><?xml version="1.0" encoding="utf-8"?>
<comments xmlns="http://schemas.openxmlformats.org/spreadsheetml/2006/main">
  <authors>
    <author/>
    <author>tc={63072F47-3BF1-43CD-A2CA-EB19EB2EA213}</author>
    <author>tc={CB8F7159-8970-47A3-A89C-CA7C7FC5A204}</author>
    <author>tc={4296CFA6-79BB-440D-A107-773655442BF8}</author>
  </authors>
  <commentList>
    <comment ref="H8" authorId="0">
      <text>
        <r>
          <rPr>
            <sz val="11"/>
            <color theme="1"/>
            <rFont val="Aptos Narrow"/>
            <family val="2"/>
            <scheme val="minor"/>
          </rPr>
          <t>======
ID#AAABV9lCBaI
Jose    (2024-09-26 14:11:18)
Dependencia: Nombre de la dependencia o entidad que presenta el plan de acción.</t>
        </r>
      </text>
    </comment>
    <comment ref="R8" authorId="0">
      <text>
        <r>
          <rPr>
            <sz val="11"/>
            <color theme="1"/>
            <rFont val="Aptos Narrow"/>
            <family val="2"/>
            <scheme val="minor"/>
          </rPr>
          <t>======
ID#AAABV9lCBXY
Usuario de Windows    (2024-09-26 14:11:18)
Eje programático: Nombre de los componentes, retos, desafíos o áreas estratégicas del Plan de Desarrollo que condensan los principales objetivos.</t>
        </r>
      </text>
    </comment>
    <comment ref="AC8" authorId="0">
      <text>
        <r>
          <rPr>
            <sz val="11"/>
            <color theme="1"/>
            <rFont val="Aptos Narrow"/>
            <family val="2"/>
            <scheme val="minor"/>
          </rPr>
          <t>======
ID#AAABV9lCBXA
Jose    (2024-09-26 14:11:18)
VIGENCIA: Es el año en el cual se presenta el seguimiento al plan de acción. De aquí en adelante la información que se reporta corresponde a lo que se ha ejecutado en dicho año.</t>
        </r>
      </text>
    </comment>
    <comment ref="H9" authorId="0">
      <text>
        <r>
          <rPr>
            <sz val="11"/>
            <color theme="1"/>
            <rFont val="Aptos Narrow"/>
            <family val="2"/>
            <scheme val="minor"/>
          </rPr>
          <t>======
ID#AAABV9lCBUU
Usuario de Windows    (2024-09-26 14:11:18)
Tema: Corresponde a los temas abordados en cada línea estratégica. Ejemplo: Salud y Bienestar, Educación, Inclusión, Servicios Públicos Domiciliarios, etc.</t>
        </r>
      </text>
    </comment>
    <comment ref="R9" authorId="0">
      <text>
        <r>
          <rPr>
            <sz val="11"/>
            <color theme="1"/>
            <rFont val="Aptos Narrow"/>
            <family val="2"/>
            <scheme val="minor"/>
          </rPr>
          <t>======
ID#AAABV9lCBXk
Usuario de Windows    (2024-09-26 14:11:18)
Fecha de corte: Corresponde a la fecha en la cual se realiza un corte temporal para efectos de recolección de la información sobre la ejecución de las metas, proyectos y/o acciones contenidas en el plan de acción.</t>
        </r>
      </text>
    </comment>
    <comment ref="H10" authorId="0">
      <text>
        <r>
          <rPr>
            <sz val="11"/>
            <color theme="1"/>
            <rFont val="Aptos Narrow"/>
            <family val="2"/>
            <scheme val="minor"/>
          </rPr>
          <t>======
ID#AAABV9lCBbY
Jose    (2024-09-26 14:11:18)
Elaborado por: Nombre de la persona que diligencia el formato de seguimiento al plan de acción.</t>
        </r>
      </text>
    </comment>
    <comment ref="R10" authorId="0">
      <text>
        <r>
          <rPr>
            <sz val="11"/>
            <color theme="1"/>
            <rFont val="Aptos Narrow"/>
            <family val="2"/>
            <scheme val="minor"/>
          </rPr>
          <t>======
ID#AAABV9lCBZE
Usuario de Windows    (2024-09-26 14:11:18)
Responsable: Corresponde a la persona que está a cargo de la dependencia o entidad.</t>
        </r>
      </text>
    </comment>
    <comment ref="C12" authorId="0">
      <text>
        <r>
          <rPr>
            <sz val="11"/>
            <color theme="1"/>
            <rFont val="Aptos Narrow"/>
            <family val="2"/>
            <scheme val="minor"/>
          </rPr>
          <t>======
ID#AAABV9lCBbc
Jose    (2024-09-26 14:11:18)
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0">
      <text>
        <r>
          <rPr>
            <sz val="11"/>
            <color theme="1"/>
            <rFont val="Aptos Narrow"/>
            <family val="2"/>
            <scheme val="minor"/>
          </rPr>
          <t>======
ID#AAABV9lCBac
Jose    (2024-09-26 14:11:18)
Tipo de Meta: Pueden ser de resultado o de producto. (Colocar R o P, según sea el caso). Adicionar el código de referencia de  la dependencia.</t>
        </r>
      </text>
    </comment>
    <comment ref="E12" authorId="0">
      <text>
        <r>
          <rPr>
            <sz val="11"/>
            <color theme="1"/>
            <rFont val="Aptos Narrow"/>
            <family val="2"/>
            <scheme val="minor"/>
          </rPr>
          <t>======
ID#AAABV9lCBbA
Jose    (2024-09-26 14:11:18)
Indicador de la Meta Plan de Desarrollo: Es una variable o relación entre variables que permite medir el avance en el logro de una meta esperada.</t>
        </r>
      </text>
    </comment>
    <comment ref="I12" authorId="0">
      <text>
        <r>
          <rPr>
            <sz val="11"/>
            <color theme="1"/>
            <rFont val="Aptos Narrow"/>
            <family val="2"/>
            <scheme val="minor"/>
          </rPr>
          <t>======
ID#AAABV9lCBUY
Jose    (2024-09-26 14:11:18)
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J12" authorId="0">
      <text>
        <r>
          <rPr>
            <sz val="11"/>
            <color theme="1"/>
            <rFont val="Aptos Narrow"/>
            <family val="2"/>
            <scheme val="minor"/>
          </rPr>
          <t>======
ID#AAABV9lCBck
Jose    (2024-09-26 14:11:18)
Resumen de logros alcanzados en la Meta: Es la descripción cuantitativa y detallada de lo que se ha cumplido de la meta en la vigencia hasta la fecha de corte con la ejecución de los distintos proyectos (detallando por municipio o localidad).</t>
        </r>
      </text>
    </comment>
    <comment ref="K12" authorId="0">
      <text>
        <r>
          <rPr>
            <sz val="11"/>
            <color theme="1"/>
            <rFont val="Aptos Narrow"/>
            <family val="2"/>
            <scheme val="minor"/>
          </rPr>
          <t>======
ID#AAABV9lCBaA
Jose    (2024-09-26 14:11:18)
Nombre del programa según el Catálogo de productos de la MGA: Consultar el Catálogo de productos de la MGA en el enlace: https://mgaayuda.dnp.gov.co/</t>
        </r>
      </text>
    </comment>
    <comment ref="L12" authorId="0">
      <text>
        <r>
          <rPr>
            <sz val="11"/>
            <color theme="1"/>
            <rFont val="Aptos Narrow"/>
            <family val="2"/>
            <scheme val="minor"/>
          </rPr>
          <t>======
ID#AAABV9lCBYs
Jose    (2024-09-26 14:11:18)
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2" authorId="0">
      <text>
        <r>
          <rPr>
            <sz val="11"/>
            <color theme="1"/>
            <rFont val="Aptos Narrow"/>
            <family val="2"/>
            <scheme val="minor"/>
          </rPr>
          <t>======
ID#AAABV9lCBas
Jose    (2024-09-26 14:11:18)
Proyecto(s) y/o Acción(es): Corresponde a los proyectos y/o acciones que se han llevado a cabo para ejecutar las metas del plan de desarrollo. Estos deben colocarse en la línea siguiente donde se relaciona la meta del PDD (de producto) con su asignación presupuestal.</t>
        </r>
      </text>
    </comment>
    <comment ref="AG12" authorId="0">
      <text>
        <r>
          <rPr>
            <sz val="11"/>
            <color theme="1"/>
            <rFont val="Aptos Narrow"/>
            <family val="2"/>
            <scheme val="minor"/>
          </rPr>
          <t>======
ID#AAABV9lCBcI
Jose    (2024-09-26 14:11:18)
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t>
        </r>
      </text>
    </comment>
    <comment ref="E13" authorId="0">
      <text>
        <r>
          <rPr>
            <sz val="11"/>
            <color theme="1"/>
            <rFont val="Aptos Narrow"/>
            <family val="2"/>
            <scheme val="minor"/>
          </rPr>
          <t>======
ID#AAABV9lCBbg
Jose    (2024-09-26 14:11:18)
En esta columna se coloca el nombre del indicador a través del cual se va a medir la meta, ya sea de resultado o de producto (aprobado en el documento del plan de desarrollo).</t>
        </r>
      </text>
    </comment>
    <comment ref="F13" authorId="0">
      <text>
        <r>
          <rPr>
            <sz val="11"/>
            <color theme="1"/>
            <rFont val="Aptos Narrow"/>
            <family val="2"/>
            <scheme val="minor"/>
          </rPr>
          <t>======
ID#AAABV9lCBXo
Jose    (2024-09-26 14:11:18)
Unidad de medida del indicador de producto según el Catálogo de Productos de la MGA: Es la unidad de medida establecida en el catálogo de la MGA.</t>
        </r>
      </text>
    </comment>
    <comment ref="G13" authorId="0">
      <text>
        <r>
          <rPr>
            <sz val="11"/>
            <color theme="1"/>
            <rFont val="Aptos Narrow"/>
            <family val="2"/>
            <scheme val="minor"/>
          </rPr>
          <t>======
ID#AAABV9lCBc8
Jose    (2024-09-26 14:11:18)
Vr. Inicial: es el valor del indicador al comenzar la vigencia en la que se diligencia el plan de acción.</t>
        </r>
      </text>
    </comment>
    <comment ref="H13" authorId="0">
      <text>
        <r>
          <rPr>
            <sz val="11"/>
            <color theme="1"/>
            <rFont val="Aptos Narrow"/>
            <family val="2"/>
            <scheme val="minor"/>
          </rPr>
          <t>======
ID#AAABV9lCBak
Jose    (2024-09-26 14:11:18)
Vr. Final: es el valor del indicador acumulado hasta la fecha de corte.</t>
        </r>
      </text>
    </comment>
    <comment ref="L13" authorId="0">
      <text>
        <r>
          <rPr>
            <sz val="11"/>
            <color theme="1"/>
            <rFont val="Aptos Narrow"/>
            <family val="2"/>
            <scheme val="minor"/>
          </rPr>
          <t>======
ID#AAABV9lCBYg
Jose    (2024-09-26 14:11:18)
Recursos propios de ingresos corrientes de libre destinación</t>
        </r>
      </text>
    </comment>
    <comment ref="M13" authorId="0">
      <text>
        <r>
          <rPr>
            <sz val="11"/>
            <color theme="1"/>
            <rFont val="Aptos Narrow"/>
            <family val="2"/>
            <scheme val="minor"/>
          </rPr>
          <t>======
ID#AAABV9lCBWg
Jose    (2024-09-26 14:11:18)
Recursos propios de destinación específica</t>
        </r>
      </text>
    </comment>
    <comment ref="N13" authorId="0">
      <text>
        <r>
          <rPr>
            <sz val="11"/>
            <color theme="1"/>
            <rFont val="Aptos Narrow"/>
            <family val="2"/>
            <scheme val="minor"/>
          </rPr>
          <t>======
ID#AAABV9lCBYo
Jose    (2024-09-26 14:11:18)
Sistema General de Participaciones</t>
        </r>
      </text>
    </comment>
    <comment ref="O13" authorId="0">
      <text>
        <r>
          <rPr>
            <sz val="11"/>
            <color theme="1"/>
            <rFont val="Aptos Narrow"/>
            <family val="2"/>
            <scheme val="minor"/>
          </rPr>
          <t>======
ID#AAABV9lCBV0
Jose    (2024-09-26 14:11:18)
Sistema General de Regalías</t>
        </r>
      </text>
    </comment>
    <comment ref="P13" authorId="0">
      <text>
        <r>
          <rPr>
            <sz val="11"/>
            <color theme="1"/>
            <rFont val="Aptos Narrow"/>
            <family val="2"/>
            <scheme val="minor"/>
          </rPr>
          <t>======
ID#AAABV9lCBYQ
Jose    (2024-09-26 14:11:18)
Recursos  de cofinanciación</t>
        </r>
      </text>
    </comment>
    <comment ref="Q13" authorId="0">
      <text>
        <r>
          <rPr>
            <sz val="11"/>
            <color theme="1"/>
            <rFont val="Aptos Narrow"/>
            <family val="2"/>
            <scheme val="minor"/>
          </rPr>
          <t>======
ID#AAABV9lCBWU
Jose    (2024-09-26 14:11:18)
Recursos del Crédito</t>
        </r>
      </text>
    </comment>
    <comment ref="R13" authorId="0">
      <text>
        <r>
          <rPr>
            <sz val="11"/>
            <color theme="1"/>
            <rFont val="Aptos Narrow"/>
            <family val="2"/>
            <scheme val="minor"/>
          </rPr>
          <t>======
ID#AAABV9lCBag
Jose    (2024-09-26 14:11:18)
Recursos provenientes de otras fuentes incorporados en el presupuesto</t>
        </r>
      </text>
    </comment>
    <comment ref="S13" authorId="0">
      <text>
        <r>
          <rPr>
            <sz val="11"/>
            <color theme="1"/>
            <rFont val="Aptos Narrow"/>
            <family val="2"/>
            <scheme val="minor"/>
          </rPr>
          <t>======
ID#AAABV9lCBa0
Jose    (2024-09-26 14:11:18)
Suma de la inversión</t>
        </r>
      </text>
    </comment>
    <comment ref="T13" authorId="0">
      <text>
        <r>
          <rPr>
            <sz val="11"/>
            <color theme="1"/>
            <rFont val="Aptos Narrow"/>
            <family val="2"/>
            <scheme val="minor"/>
          </rPr>
          <t>======
ID#AAABV9lCBW0
Jose    (2024-09-26 14:11:18)
Recursos gestionados no incorporados en el presupuesto (GESTIONADOS, indicando Valor y Fuente)</t>
        </r>
      </text>
    </comment>
    <comment ref="V13" authorId="0">
      <text>
        <r>
          <rPr>
            <sz val="11"/>
            <color theme="1"/>
            <rFont val="Aptos Narrow"/>
            <family val="2"/>
            <scheme val="minor"/>
          </rPr>
          <t>======
ID#AAABV9lCBb8
Jose    (2024-09-26 14:11:18)
Recursos provenientes de las entidades descentralizadas</t>
        </r>
      </text>
    </comment>
    <comment ref="W13" authorId="0">
      <text>
        <r>
          <rPr>
            <sz val="11"/>
            <color theme="1"/>
            <rFont val="Aptos Narrow"/>
            <family val="2"/>
            <scheme val="minor"/>
          </rPr>
          <t>======
ID#AAABV9lCBUc
Jose    (2024-09-26 14:11:18)
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X13" authorId="0">
      <text>
        <r>
          <rPr>
            <sz val="11"/>
            <color theme="1"/>
            <rFont val="Aptos Narrow"/>
            <family val="2"/>
            <scheme val="minor"/>
          </rPr>
          <t>======
ID#AAABV9lCBYU
Jose    (2024-09-26 14:11:18)
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Y13" authorId="0">
      <text>
        <r>
          <rPr>
            <sz val="11"/>
            <color theme="1"/>
            <rFont val="Aptos Narrow"/>
            <family val="2"/>
            <scheme val="minor"/>
          </rPr>
          <t>======
ID#AAABV9lCBUw
Jose    (2024-09-26 14:11:18)
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t>
        </r>
      </text>
    </comment>
    <comment ref="Z13" authorId="0">
      <text>
        <r>
          <rPr>
            <sz val="11"/>
            <color theme="1"/>
            <rFont val="Aptos Narrow"/>
            <family val="2"/>
            <scheme val="minor"/>
          </rPr>
          <t>======
ID#AAABV9lCBYw
Jose    (2024-09-26 14:11:18)
Valor Proyecto(s)/Acción(es): Corresponde al valor asignado al proyecto o ejecución de una acción.</t>
        </r>
      </text>
    </comment>
    <comment ref="AA13" authorId="0">
      <text>
        <r>
          <rPr>
            <sz val="11"/>
            <color theme="1"/>
            <rFont val="Aptos Narrow"/>
            <family val="2"/>
            <scheme val="minor"/>
          </rPr>
          <t>======
ID#AAABV9lCBTo
Jose    (2024-09-26 14:11:18)
Actividades propuestas proyecto(s) y/o acción(es): En esta columna se registran los pasos, etapas, tareas secuenciales que deben cumplirse dentro del proyecto o acción identificada.</t>
        </r>
      </text>
    </comment>
    <comment ref="AB13" authorId="0">
      <text>
        <r>
          <rPr>
            <sz val="11"/>
            <color theme="1"/>
            <rFont val="Aptos Narrow"/>
            <family val="2"/>
            <scheme val="minor"/>
          </rPr>
          <t>======
ID#AAABV9lCBVA
Jose    (2024-09-26 14:11:18)
Actividades ejecutadas Proyecto(s) y/o Acción(es): Se describen en forma clara y breve aquellas acciones realizadas hasta la fecha de corte en el marco del cumplimiento de la meta del proyecto o acción que la soporta.</t>
        </r>
      </text>
    </comment>
    <comment ref="AC13" authorId="0">
      <text>
        <r>
          <rPr>
            <sz val="11"/>
            <color theme="1"/>
            <rFont val="Aptos Narrow"/>
            <family val="2"/>
            <scheme val="minor"/>
          </rPr>
          <t>======
ID#AAABV9lCBTQ
Jose    (2024-09-26 14:11:18)
Art. Pres./Año: Corresponde a(l)(los) número(s) de(l)(los) artículo(s) identificado(s) en el plan de inversiones del Departamento a través de(l)(los) cual(es) se ejecuta el proyecto. Se colocará como denominador el año en el cual se imputa al presupuesto dicho artículo.</t>
        </r>
      </text>
    </comment>
    <comment ref="AD13" authorId="0">
      <text>
        <r>
          <rPr>
            <sz val="11"/>
            <color theme="1"/>
            <rFont val="Aptos Narrow"/>
            <family val="2"/>
            <scheme val="minor"/>
          </rPr>
          <t>======
ID#AAABV9lCBVk
Jose    (2024-09-26 14:11:18)
Registro Pres./Año: corresponde a(l)(los) registro(s) que se ha(n) generado para ejecutar los contratos a través de los cuales se ejecutan los proyectos.</t>
        </r>
      </text>
    </comment>
    <comment ref="AE13" authorId="0">
      <text>
        <r>
          <rPr>
            <sz val="11"/>
            <color theme="1"/>
            <rFont val="Aptos Narrow"/>
            <family val="2"/>
            <scheme val="minor"/>
          </rPr>
          <t>======
ID#AAABV9lCBWQ
Jose    (2024-09-26 14:11:18)
Av. Físico Proyecto(s)/Acción(es)(%): Es el avance físico que hasta la fecha de corte presenta el proyecto o acción. Para hallar esta cantidad la fórmula es la siguiente:
IAFIS=  Suma (de avance de las actividades *el peso de la actividad)</t>
        </r>
      </text>
    </comment>
    <comment ref="AF13" authorId="0">
      <text>
        <r>
          <rPr>
            <sz val="11"/>
            <color theme="1"/>
            <rFont val="Aptos Narrow"/>
            <family val="2"/>
            <scheme val="minor"/>
          </rPr>
          <t>======
ID#AAABV9lCBdE
Jose    (2024-09-26 14:11:18)
Av. Financiero Proyecto(s)/Acción(es)(%): Es el  valor de lo que hasta la fecha de corte se ha ejecutado respecto del costo total presupuestado en el proyecto.</t>
        </r>
      </text>
    </comment>
    <comment ref="AF17" authorId="1">
      <text>
        <r>
          <rPr>
            <sz val="11"/>
            <color theme="1"/>
            <rFont val="Aptos Narrow"/>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1396659795</t>
        </r>
      </text>
    </comment>
    <comment ref="AF19" authorId="2">
      <text>
        <r>
          <rPr>
            <sz val="11"/>
            <color theme="1"/>
            <rFont val="Aptos Narrow"/>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629933289,375</t>
        </r>
      </text>
    </comment>
    <comment ref="AF28" authorId="3">
      <text>
        <r>
          <rPr>
            <sz val="11"/>
            <color theme="1"/>
            <rFont val="Aptos Narrow"/>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678799970</t>
        </r>
      </text>
    </comment>
  </commentList>
  <extLst>
    <ext xmlns:r="http://schemas.openxmlformats.org/officeDocument/2006/relationships" uri="GoogleSheetsCustomDataVersion2">
      <go:sheetsCustomData xmlns:go="http://customooxmlschemas.google.com/" r:id="rId1" roundtripDataSignature="AMtx7mgWXnC74AsuwtJHFjFfINYLtnKJtQ=="/>
    </ext>
  </extLst>
</comments>
</file>

<file path=xl/comments4.xml><?xml version="1.0" encoding="utf-8"?>
<comments xmlns="http://schemas.openxmlformats.org/spreadsheetml/2006/main">
  <authors>
    <author/>
  </authors>
  <commentList>
    <comment ref="E8" authorId="0">
      <text>
        <r>
          <rPr>
            <sz val="11"/>
            <color theme="1"/>
            <rFont val="Aptos Narrow"/>
            <family val="2"/>
            <scheme val="minor"/>
          </rPr>
          <t>======
ID#AAABV9lCBU0
Jose    (2024-09-26 14:11:18)
Dependencia: Nombre de la dependencia o entidad que presenta el plan de acción.</t>
        </r>
      </text>
    </comment>
    <comment ref="L8" authorId="0">
      <text>
        <r>
          <rPr>
            <sz val="11"/>
            <color theme="1"/>
            <rFont val="Aptos Narrow"/>
            <family val="2"/>
            <scheme val="minor"/>
          </rPr>
          <t>======
ID#AAABV9lCBc4
Usuario de Windows    (2024-09-26 14:11:18)
Eje programático: Nombre de los ejes, componentes, retos, desafíos o líneas estratégicas del Plan de Desarrollo que condensan los principales objetivos.</t>
        </r>
      </text>
    </comment>
    <comment ref="U8" authorId="0">
      <text>
        <r>
          <rPr>
            <sz val="11"/>
            <color theme="1"/>
            <rFont val="Aptos Narrow"/>
            <family val="2"/>
            <scheme val="minor"/>
          </rPr>
          <t>======
ID#AAABV9lCBUI
Jose    (2024-09-26 14:11:18)
VIGENCIA: Es el año en el cual se presenta el seguimiento al plan de acción. De aquí en adelante la información que se reporta corresponde a lo que se ha ejecutado en dicho año.</t>
        </r>
      </text>
    </comment>
    <comment ref="E9" authorId="0">
      <text>
        <r>
          <rPr>
            <sz val="11"/>
            <color theme="1"/>
            <rFont val="Aptos Narrow"/>
            <family val="2"/>
            <scheme val="minor"/>
          </rPr>
          <t>======
ID#AAABV9lCBXU
Usuario de Windows    (2024-09-26 14:11:18)
Tema:Corresponde a los temas abordados en cada eje programático. Ejemplo: Deportes, Salud para cerrar brechas, Servicios públicos eficientes, etc.</t>
        </r>
      </text>
    </comment>
    <comment ref="L9" authorId="0">
      <text>
        <r>
          <rPr>
            <sz val="11"/>
            <color theme="1"/>
            <rFont val="Aptos Narrow"/>
            <family val="2"/>
            <scheme val="minor"/>
          </rPr>
          <t>======
ID#AAABV9lCBa8
Usuario de Windows    (2024-09-26 14:11:18)
Fecha de corte: Corresponde a la fecha en la cual se realiza un corte temporal para efectos de recolección de la información sobre la ejecución de las metas, proyectos y/o acciones contenidos en el plan de acción.</t>
        </r>
      </text>
    </comment>
    <comment ref="E10" authorId="0">
      <text>
        <r>
          <rPr>
            <sz val="11"/>
            <color theme="1"/>
            <rFont val="Aptos Narrow"/>
            <family val="2"/>
            <scheme val="minor"/>
          </rPr>
          <t>======
ID#AAABV9lCBZg
Jose    (2024-09-26 14:11:18)
Elaborado por: Nombre de la persona que diligencia el formato de seguimiento al plan de acción.</t>
        </r>
      </text>
    </comment>
    <comment ref="L10" authorId="0">
      <text>
        <r>
          <rPr>
            <sz val="11"/>
            <color theme="1"/>
            <rFont val="Aptos Narrow"/>
            <family val="2"/>
            <scheme val="minor"/>
          </rPr>
          <t>======
ID#AAABV9lCBUk
Usuario de Windows    (2024-09-26 14:11:18)
Responsable: Corresponde a la persona que está a cargo de la dependencia o entidad.</t>
        </r>
      </text>
    </comment>
    <comment ref="C12" authorId="0">
      <text>
        <r>
          <rPr>
            <sz val="11"/>
            <color theme="1"/>
            <rFont val="Aptos Narrow"/>
            <family val="2"/>
            <scheme val="minor"/>
          </rPr>
          <t>======
ID#AAABV9lCBX0
Jose    (2024-09-26 14:11:18)
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0">
      <text>
        <r>
          <rPr>
            <sz val="11"/>
            <color theme="1"/>
            <rFont val="Aptos Narrow"/>
            <family val="2"/>
            <scheme val="minor"/>
          </rPr>
          <t>======
ID#AAABV9lCBTk
Jose    (2024-09-26 14:11:18)
Tipo de Meta: Pueden ser de resultado o de producto. (Colocar R o P, según sea el caso). Adicionar el código de referencia de  la dependencia.</t>
        </r>
      </text>
    </comment>
    <comment ref="E12" authorId="0">
      <text>
        <r>
          <rPr>
            <sz val="11"/>
            <color theme="1"/>
            <rFont val="Aptos Narrow"/>
            <family val="2"/>
            <scheme val="minor"/>
          </rPr>
          <t>======
ID#AAABV9lCBW4
Jose    (2024-09-26 14:11:18)
Resumen de logros alcanzados en la Meta: Es la descripción cuantitativa y detallada de lo que se ha cumplido de la meta en la vigencia hasta la fecha de corte con la ejecución de los distintos proyectos (detallando por municipio o localidad).</t>
        </r>
      </text>
    </comment>
    <comment ref="F12" authorId="0">
      <text>
        <r>
          <rPr>
            <sz val="11"/>
            <color theme="1"/>
            <rFont val="Aptos Narrow"/>
            <family val="2"/>
            <scheme val="minor"/>
          </rPr>
          <t>======
ID#AAABV9lCBVQ
Usuario    (2024-09-26 14:11:18)
Grupo etáreo: Es la clasificación por edad de la población beneficiada.</t>
        </r>
      </text>
    </comment>
    <comment ref="M12" authorId="0">
      <text>
        <r>
          <rPr>
            <sz val="11"/>
            <color theme="1"/>
            <rFont val="Aptos Narrow"/>
            <family val="2"/>
            <scheme val="minor"/>
          </rPr>
          <t>======
ID#AAABV9lCBcg
Usuario    (2024-09-26 14:11:18)
Grupo poblacional beneficiado: Es el grupo de personas impactadas con la ejecución de la meta.</t>
        </r>
      </text>
    </comment>
    <comment ref="V13" authorId="0">
      <text>
        <r>
          <rPr>
            <sz val="11"/>
            <color theme="1"/>
            <rFont val="Aptos Narrow"/>
            <family val="2"/>
            <scheme val="minor"/>
          </rPr>
          <t>======
ID#AAABV9lCBXw
Usuario    (2024-09-26 14:11:18)
Ejemplo: Proyectos de construcción de acueductos, alacantarillados, vías, entre otros.</t>
        </r>
      </text>
    </comment>
  </commentList>
  <extLst>
    <ext xmlns:r="http://schemas.openxmlformats.org/officeDocument/2006/relationships" uri="GoogleSheetsCustomDataVersion2">
      <go:sheetsCustomData xmlns:go="http://customooxmlschemas.google.com/" r:id="rId1" roundtripDataSignature="AMtx7miC4bbTwRPUD6MUgog2rowDn0wBcA=="/>
    </ext>
  </extLst>
</comments>
</file>

<file path=xl/comments5.xml><?xml version="1.0" encoding="utf-8"?>
<comments xmlns="http://schemas.openxmlformats.org/spreadsheetml/2006/main">
  <authors>
    <author/>
    <author>tc={12251A3D-0D5D-4488-A16C-A77A287635C1}</author>
  </authors>
  <commentList>
    <comment ref="H8" authorId="0">
      <text>
        <r>
          <rPr>
            <sz val="11"/>
            <color theme="1"/>
            <rFont val="Aptos Narrow"/>
            <family val="2"/>
            <scheme val="minor"/>
          </rPr>
          <t>======
ID#AAABV9lCBUo
Jose    (2024-09-26 14:11:18)
Dependencia: Nombre de la dependencia o entidad que presenta el plan de acción.</t>
        </r>
      </text>
    </comment>
    <comment ref="R8" authorId="0">
      <text>
        <r>
          <rPr>
            <sz val="11"/>
            <color theme="1"/>
            <rFont val="Aptos Narrow"/>
            <family val="2"/>
            <scheme val="minor"/>
          </rPr>
          <t>======
ID#AAABV9lCBVU
Usuario de Windows    (2024-09-26 14:11:18)
Eje programático: Nombre de los componentes, retos, desafíos o áreas estratégicas del Plan de Desarrollo que condensan los principales objetivos.</t>
        </r>
      </text>
    </comment>
    <comment ref="AC8" authorId="0">
      <text>
        <r>
          <rPr>
            <sz val="11"/>
            <color theme="1"/>
            <rFont val="Aptos Narrow"/>
            <family val="2"/>
            <scheme val="minor"/>
          </rPr>
          <t>======
ID#AAABV9lCBc0
Jose    (2024-09-26 14:11:18)
VIGENCIA: Es el año en el cual se presenta el seguimiento al plan de acción. De aquí en adelante la información que se reporta corresponde a lo que se ha ejecutado en dicho año.</t>
        </r>
      </text>
    </comment>
    <comment ref="H9" authorId="0">
      <text>
        <r>
          <rPr>
            <sz val="11"/>
            <color theme="1"/>
            <rFont val="Aptos Narrow"/>
            <family val="2"/>
            <scheme val="minor"/>
          </rPr>
          <t>======
ID#AAABV9lCBTc
Usuario de Windows    (2024-09-26 14:11:18)
Tema: Corresponde a los temas abordados en cada línea estratégica. Ejemplo: Salud y Bienestar, Educación, Inclusión, Servicios Públicos Domiciliarios, etc.</t>
        </r>
      </text>
    </comment>
    <comment ref="R9" authorId="0">
      <text>
        <r>
          <rPr>
            <sz val="11"/>
            <color theme="1"/>
            <rFont val="Aptos Narrow"/>
            <family val="2"/>
            <scheme val="minor"/>
          </rPr>
          <t>======
ID#AAABV9lCBbI
Usuario de Windows    (2024-09-26 14:11:18)
Fecha de corte: Corresponde a la fecha en la cual se realiza un corte temporal para efectos de recolección de la información sobre la ejecución de las metas, proyectos y/o acciones contenidas en el plan de acción.</t>
        </r>
      </text>
    </comment>
    <comment ref="H10" authorId="0">
      <text>
        <r>
          <rPr>
            <sz val="11"/>
            <color theme="1"/>
            <rFont val="Aptos Narrow"/>
            <family val="2"/>
            <scheme val="minor"/>
          </rPr>
          <t>======
ID#AAABV9lCBaM
Jose    (2024-09-26 14:11:18)
Elaborado por: Nombre de la persona que diligencia el formato de seguimiento al plan de acción.</t>
        </r>
      </text>
    </comment>
    <comment ref="R10" authorId="0">
      <text>
        <r>
          <rPr>
            <sz val="11"/>
            <color theme="1"/>
            <rFont val="Aptos Narrow"/>
            <family val="2"/>
            <scheme val="minor"/>
          </rPr>
          <t>======
ID#AAABV9lCBaE
Usuario de Windows    (2024-09-26 14:11:18)
Responsable: Corresponde a la persona que está a cargo de la dependencia o entidad.</t>
        </r>
      </text>
    </comment>
    <comment ref="C12" authorId="0">
      <text>
        <r>
          <rPr>
            <sz val="11"/>
            <color theme="1"/>
            <rFont val="Aptos Narrow"/>
            <family val="2"/>
            <scheme val="minor"/>
          </rPr>
          <t>======
ID#AAABV9lCBUA
Jose    (2024-09-26 14:11:18)
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0">
      <text>
        <r>
          <rPr>
            <sz val="11"/>
            <color theme="1"/>
            <rFont val="Aptos Narrow"/>
            <family val="2"/>
            <scheme val="minor"/>
          </rPr>
          <t>======
ID#AAABV9lCBU4
Jose    (2024-09-26 14:11:18)
Tipo de Meta: Pueden ser de resultado o de producto. (Colocar R o P, según sea el caso). Adicionar el código de referencia de  la dependencia.</t>
        </r>
      </text>
    </comment>
    <comment ref="E12" authorId="0">
      <text>
        <r>
          <rPr>
            <sz val="11"/>
            <color theme="1"/>
            <rFont val="Aptos Narrow"/>
            <family val="2"/>
            <scheme val="minor"/>
          </rPr>
          <t>======
ID#AAABV9lCBaU
Jose    (2024-09-26 14:11:18)
Indicador de la Meta Plan de Desarrollo: Es una variable o relación entre variables que permite medir el avance en el logro de una meta esperada.</t>
        </r>
      </text>
    </comment>
    <comment ref="I12" authorId="0">
      <text>
        <r>
          <rPr>
            <sz val="11"/>
            <color theme="1"/>
            <rFont val="Aptos Narrow"/>
            <family val="2"/>
            <scheme val="minor"/>
          </rPr>
          <t>======
ID#AAABV9lCBTg
Jose    (2024-09-26 14:11:18)
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J12" authorId="0">
      <text>
        <r>
          <rPr>
            <sz val="11"/>
            <color theme="1"/>
            <rFont val="Aptos Narrow"/>
            <family val="2"/>
            <scheme val="minor"/>
          </rPr>
          <t>======
ID#AAABV9lCBcw
Jose    (2024-09-26 14:11:18)
Resumen de logros alcanzados en la Meta: Es la descripción cuantitativa y detallada de lo que se ha cumplido de la meta en la vigencia hasta la fecha de corte con la ejecución de los distintos proyectos (detallando por municipio o localidad).</t>
        </r>
      </text>
    </comment>
    <comment ref="K12" authorId="0">
      <text>
        <r>
          <rPr>
            <sz val="11"/>
            <color theme="1"/>
            <rFont val="Aptos Narrow"/>
            <family val="2"/>
            <scheme val="minor"/>
          </rPr>
          <t>======
ID#AAABV9lCBZ0
Jose    (2024-09-26 14:11:18)
Nombre del programa según el Catálogo de productos de la MGA: Consultar el Catálogo de productos de la MGA en el enlace: https://mgaayuda.dnp.gov.co/</t>
        </r>
      </text>
    </comment>
    <comment ref="L12" authorId="0">
      <text>
        <r>
          <rPr>
            <sz val="11"/>
            <color theme="1"/>
            <rFont val="Aptos Narrow"/>
            <family val="2"/>
            <scheme val="minor"/>
          </rPr>
          <t>======
ID#AAABV9lCBY4
Jose    (2024-09-26 14:11:18)
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2" authorId="0">
      <text>
        <r>
          <rPr>
            <sz val="11"/>
            <color theme="1"/>
            <rFont val="Aptos Narrow"/>
            <family val="2"/>
            <scheme val="minor"/>
          </rPr>
          <t>======
ID#AAABV9lCBZs
Jose    (2024-09-26 14:11:18)
Proyecto(s) y/o Acción(es): Corresponde a los proyectos y/o acciones que se han llevado a cabo para ejecutar las metas del plan de desarrollo. Estos deben colocarse en la línea siguiente donde se relaciona la meta del PDD (de producto) con su asignación presupuestal.</t>
        </r>
      </text>
    </comment>
    <comment ref="AG12" authorId="0">
      <text>
        <r>
          <rPr>
            <sz val="11"/>
            <color theme="1"/>
            <rFont val="Aptos Narrow"/>
            <family val="2"/>
            <scheme val="minor"/>
          </rPr>
          <t>======
ID#AAABV9lCBZU
Jose    (2024-09-26 14:11:18)
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t>
        </r>
      </text>
    </comment>
    <comment ref="E13" authorId="0">
      <text>
        <r>
          <rPr>
            <sz val="11"/>
            <color theme="1"/>
            <rFont val="Aptos Narrow"/>
            <family val="2"/>
            <scheme val="minor"/>
          </rPr>
          <t>======
ID#AAABV9lCBcU
Jose    (2024-09-26 14:11:18)
En esta columna se coloca el nombre del indicador a través del cual se va a medir la meta, ya sea de resultado o de producto (aprobado en el documento del plan de desarrollo).</t>
        </r>
      </text>
    </comment>
    <comment ref="F13" authorId="0">
      <text>
        <r>
          <rPr>
            <sz val="11"/>
            <color theme="1"/>
            <rFont val="Aptos Narrow"/>
            <family val="2"/>
            <scheme val="minor"/>
          </rPr>
          <t>======
ID#AAABV9lCBXE
Jose    (2024-09-26 14:11:18)
Unidad de medida del indicador de producto según el Catálogo de Productos de la MGA: Es la unidad de medida establecida en el catálogo de la MGA.</t>
        </r>
      </text>
    </comment>
    <comment ref="G13" authorId="0">
      <text>
        <r>
          <rPr>
            <sz val="11"/>
            <color theme="1"/>
            <rFont val="Aptos Narrow"/>
            <family val="2"/>
            <scheme val="minor"/>
          </rPr>
          <t>======
ID#AAABV9lCBZo
Jose    (2024-09-26 14:11:18)
Vr. Inicial: es el valor del indicador al comenzar la vigencia en la que se diligencia el plan de acción.</t>
        </r>
      </text>
    </comment>
    <comment ref="H13" authorId="0">
      <text>
        <r>
          <rPr>
            <sz val="11"/>
            <color theme="1"/>
            <rFont val="Aptos Narrow"/>
            <family val="2"/>
            <scheme val="minor"/>
          </rPr>
          <t>======
ID#AAABV9lCBY0
Jose    (2024-09-26 14:11:18)
Vr. Final: es el valor del indicador acumulado hasta la fecha de corte.</t>
        </r>
      </text>
    </comment>
    <comment ref="L13" authorId="0">
      <text>
        <r>
          <rPr>
            <sz val="11"/>
            <color theme="1"/>
            <rFont val="Aptos Narrow"/>
            <family val="2"/>
            <scheme val="minor"/>
          </rPr>
          <t>======
ID#AAABV9lCBco
Jose    (2024-09-26 14:11:18)
Recursos propios de ingresos corrientes de libre destinación</t>
        </r>
      </text>
    </comment>
    <comment ref="M13" authorId="0">
      <text>
        <r>
          <rPr>
            <sz val="11"/>
            <color theme="1"/>
            <rFont val="Aptos Narrow"/>
            <family val="2"/>
            <scheme val="minor"/>
          </rPr>
          <t>======
ID#AAABV9lCBVY
Jose    (2024-09-26 14:11:18)
Recursos propios de destinación específica</t>
        </r>
      </text>
    </comment>
    <comment ref="N13" authorId="0">
      <text>
        <r>
          <rPr>
            <sz val="11"/>
            <color theme="1"/>
            <rFont val="Aptos Narrow"/>
            <family val="2"/>
            <scheme val="minor"/>
          </rPr>
          <t>======
ID#AAABV9lCBT4
Jose    (2024-09-26 14:11:18)
Sistema General de Participaciones</t>
        </r>
      </text>
    </comment>
    <comment ref="O13" authorId="0">
      <text>
        <r>
          <rPr>
            <sz val="11"/>
            <color theme="1"/>
            <rFont val="Aptos Narrow"/>
            <family val="2"/>
            <scheme val="minor"/>
          </rPr>
          <t>======
ID#AAABV9lCBZ4
Jose    (2024-09-26 14:11:18)
Sistema General de Regalías</t>
        </r>
      </text>
    </comment>
    <comment ref="P13" authorId="0">
      <text>
        <r>
          <rPr>
            <sz val="11"/>
            <color theme="1"/>
            <rFont val="Aptos Narrow"/>
            <family val="2"/>
            <scheme val="minor"/>
          </rPr>
          <t>======
ID#AAABV9lCBbU
Jose    (2024-09-26 14:11:18)
Recursos  de cofinanciación</t>
        </r>
      </text>
    </comment>
    <comment ref="Q13" authorId="0">
      <text>
        <r>
          <rPr>
            <sz val="11"/>
            <color theme="1"/>
            <rFont val="Aptos Narrow"/>
            <family val="2"/>
            <scheme val="minor"/>
          </rPr>
          <t>======
ID#AAABV9lCBdI
Jose    (2024-09-26 14:11:18)
Recursos del Crédito</t>
        </r>
      </text>
    </comment>
    <comment ref="R13" authorId="0">
      <text>
        <r>
          <rPr>
            <sz val="11"/>
            <color theme="1"/>
            <rFont val="Aptos Narrow"/>
            <family val="2"/>
            <scheme val="minor"/>
          </rPr>
          <t>======
ID#AAABV9lCBZc
Jose    (2024-09-26 14:11:18)
Recursos provenientes de otras fuentes incorporados en el presupuesto</t>
        </r>
      </text>
    </comment>
    <comment ref="S13" authorId="0">
      <text>
        <r>
          <rPr>
            <sz val="11"/>
            <color theme="1"/>
            <rFont val="Aptos Narrow"/>
            <family val="2"/>
            <scheme val="minor"/>
          </rPr>
          <t>======
ID#AAABV9lCBVE
Jose    (2024-09-26 14:11:18)
Suma de la inversión</t>
        </r>
      </text>
    </comment>
    <comment ref="T13" authorId="0">
      <text>
        <r>
          <rPr>
            <sz val="11"/>
            <color theme="1"/>
            <rFont val="Aptos Narrow"/>
            <family val="2"/>
            <scheme val="minor"/>
          </rPr>
          <t>======
ID#AAABV9lCBWA
Jose    (2024-09-26 14:11:18)
Recursos gestionados no incorporados en el presupuesto (GESTIONADOS, indicando Valor y Fuente)</t>
        </r>
      </text>
    </comment>
    <comment ref="V13" authorId="0">
      <text>
        <r>
          <rPr>
            <sz val="11"/>
            <color theme="1"/>
            <rFont val="Aptos Narrow"/>
            <family val="2"/>
            <scheme val="minor"/>
          </rPr>
          <t>======
ID#AAABV9lCBUs
Jose    (2024-09-26 14:11:18)
Recursos provenientes de las entidades descentralizadas</t>
        </r>
      </text>
    </comment>
    <comment ref="W13" authorId="0">
      <text>
        <r>
          <rPr>
            <sz val="11"/>
            <color theme="1"/>
            <rFont val="Aptos Narrow"/>
            <family val="2"/>
            <scheme val="minor"/>
          </rPr>
          <t>======
ID#AAABV9lCBV4
Jose    (2024-09-26 14:11:18)
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X13" authorId="0">
      <text>
        <r>
          <rPr>
            <sz val="11"/>
            <color theme="1"/>
            <rFont val="Aptos Narrow"/>
            <family val="2"/>
            <scheme val="minor"/>
          </rPr>
          <t>======
ID#AAABV9lCBcY
Jose    (2024-09-26 14:11:18)
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Y13" authorId="0">
      <text>
        <r>
          <rPr>
            <sz val="11"/>
            <color theme="1"/>
            <rFont val="Aptos Narrow"/>
            <family val="2"/>
            <scheme val="minor"/>
          </rPr>
          <t>======
ID#AAABV9lCBTY
Jose    (2024-09-26 14:11:18)
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t>
        </r>
      </text>
    </comment>
    <comment ref="Z13" authorId="0">
      <text>
        <r>
          <rPr>
            <sz val="11"/>
            <color theme="1"/>
            <rFont val="Aptos Narrow"/>
            <family val="2"/>
            <scheme val="minor"/>
          </rPr>
          <t>======
ID#AAABV9lCBcc
Jose    (2024-09-26 14:11:18)
Valor Proyecto(s)/Acción(es): Corresponde al valor asignado al proyecto o ejecución de una acción.</t>
        </r>
      </text>
    </comment>
    <comment ref="AA13" authorId="0">
      <text>
        <r>
          <rPr>
            <sz val="11"/>
            <color theme="1"/>
            <rFont val="Aptos Narrow"/>
            <family val="2"/>
            <scheme val="minor"/>
          </rPr>
          <t>======
ID#AAABV9lCBaQ
Jose    (2024-09-26 14:11:18)
Actividades propuestas proyecto(s) y/o acción(es): En esta columna se registran los pasos, etapas, tareas secuenciales que deben cumplirse dentro del proyecto o acción identificada.</t>
        </r>
      </text>
    </comment>
    <comment ref="AB13" authorId="0">
      <text>
        <r>
          <rPr>
            <sz val="11"/>
            <color theme="1"/>
            <rFont val="Aptos Narrow"/>
            <family val="2"/>
            <scheme val="minor"/>
          </rPr>
          <t>======
ID#AAABV9lCBcE
Jose    (2024-09-26 14:11:18)
Actividades ejecutadas Proyecto(s) y/o Acción(es): Se describen en forma clara y breve aquellas acciones realizadas hasta la fecha de corte en el marco del cumplimiento de la meta del proyecto o acción que la soporta.</t>
        </r>
      </text>
    </comment>
    <comment ref="AC13" authorId="0">
      <text>
        <r>
          <rPr>
            <sz val="11"/>
            <color theme="1"/>
            <rFont val="Aptos Narrow"/>
            <family val="2"/>
            <scheme val="minor"/>
          </rPr>
          <t>======
ID#AAABV9lCBYA
Jose    (2024-09-26 14:11:18)
Art. Pres./Año: Corresponde a(l)(los) número(s) de(l)(los) artículo(s) identificado(s) en el plan de inversiones del Departamento a través de(l)(los) cual(es) se ejecuta el proyecto. Se colocará como denominador el año en el cual se imputa al presupuesto dicho artículo.</t>
        </r>
      </text>
    </comment>
    <comment ref="AD13" authorId="0">
      <text>
        <r>
          <rPr>
            <sz val="11"/>
            <color theme="1"/>
            <rFont val="Aptos Narrow"/>
            <family val="2"/>
            <scheme val="minor"/>
          </rPr>
          <t>======
ID#AAABV9lCBdA
Jose    (2024-09-26 14:11:18)
Registro Pres./Año: corresponde a(l)(los) registro(s) que se ha(n) generado para ejecutar los contratos a través de los cuales se ejecutan los proyectos.</t>
        </r>
      </text>
    </comment>
    <comment ref="AE13" authorId="0">
      <text>
        <r>
          <rPr>
            <sz val="11"/>
            <color theme="1"/>
            <rFont val="Aptos Narrow"/>
            <family val="2"/>
            <scheme val="minor"/>
          </rPr>
          <t>======
ID#AAABV9lCBWI
Jose    (2024-09-26 14:11:18)
Av. Físico Proyecto(s)/Acción(es)(%): Es el avance físico que hasta la fecha de corte presenta el proyecto o acción. Para hallar esta cantidad la fórmula es la siguiente:
IAFIS=  Suma (de avance de las actividades *el peso de la actividad)</t>
        </r>
      </text>
    </comment>
    <comment ref="AF13" authorId="0">
      <text>
        <r>
          <rPr>
            <sz val="11"/>
            <color theme="1"/>
            <rFont val="Aptos Narrow"/>
            <family val="2"/>
            <scheme val="minor"/>
          </rPr>
          <t>======
ID#AAABV9lCBcA
Jose    (2024-09-26 14:11:18)
Av. Financiero Proyecto(s)/Acción(es)(%): Es el  valor de lo que hasta la fecha de corte se ha ejecutado respecto del costo total presupuestado en el proyecto.</t>
        </r>
      </text>
    </comment>
    <comment ref="AF27" authorId="1">
      <text>
        <r>
          <rPr>
            <sz val="11"/>
            <color theme="1"/>
            <rFont val="Aptos Narrow"/>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2700000</t>
        </r>
      </text>
    </comment>
  </commentList>
  <extLst>
    <ext xmlns:r="http://schemas.openxmlformats.org/officeDocument/2006/relationships" uri="GoogleSheetsCustomDataVersion2">
      <go:sheetsCustomData xmlns:go="http://customooxmlschemas.google.com/" r:id="rId1" roundtripDataSignature="AMtx7mgxn8hx/bdgmZWsX5tCD1A8/1kM8w=="/>
    </ext>
  </extLst>
</comments>
</file>

<file path=xl/comments6.xml><?xml version="1.0" encoding="utf-8"?>
<comments xmlns="http://schemas.openxmlformats.org/spreadsheetml/2006/main">
  <authors>
    <author/>
  </authors>
  <commentList>
    <comment ref="E8" authorId="0">
      <text>
        <r>
          <rPr>
            <sz val="11"/>
            <color theme="1"/>
            <rFont val="Aptos Narrow"/>
            <family val="2"/>
            <scheme val="minor"/>
          </rPr>
          <t>======
ID#AAABV9lCBTs
Jose    (2024-09-26 14:11:18)
Dependencia: Nombre de la dependencia o entidad que presenta el plan de acción.</t>
        </r>
      </text>
    </comment>
    <comment ref="M8" authorId="0">
      <text>
        <r>
          <rPr>
            <sz val="11"/>
            <color theme="1"/>
            <rFont val="Aptos Narrow"/>
            <family val="2"/>
            <scheme val="minor"/>
          </rPr>
          <t>======
ID#AAABV9lCBWk
Usuario de Windows    (2024-09-26 14:11:18)
Eje programático: Nombre de los ejes, componentes, retos, desafíos o líneas estratégicas del Plan de Desarrollo que condensan los principales objetivos.</t>
        </r>
      </text>
    </comment>
    <comment ref="V8" authorId="0">
      <text>
        <r>
          <rPr>
            <sz val="11"/>
            <color theme="1"/>
            <rFont val="Aptos Narrow"/>
            <family val="2"/>
            <scheme val="minor"/>
          </rPr>
          <t>======
ID#AAABV9lCBY8
Jose    (2024-09-26 14:11:18)
VIGENCIA: Es el año en el cual se presenta el seguimiento al plan de acción. De aquí en adelante la información que se reporta corresponde a lo que se ha ejecutado en dicho año.</t>
        </r>
      </text>
    </comment>
    <comment ref="E9" authorId="0">
      <text>
        <r>
          <rPr>
            <sz val="11"/>
            <color theme="1"/>
            <rFont val="Aptos Narrow"/>
            <family val="2"/>
            <scheme val="minor"/>
          </rPr>
          <t>======
ID#AAABV9lCBYk
Usuario de Windows    (2024-09-26 14:11:18)
Tema:Corresponde a los temas abordados en cada eje programático. Ejemplo: Deportes, Salud para cerrar brechas, Servicios públicos eficientes, etc.</t>
        </r>
      </text>
    </comment>
    <comment ref="M9" authorId="0">
      <text>
        <r>
          <rPr>
            <sz val="11"/>
            <color theme="1"/>
            <rFont val="Aptos Narrow"/>
            <family val="2"/>
            <scheme val="minor"/>
          </rPr>
          <t>======
ID#AAABV9lCBUE
Usuario de Windows    (2024-09-26 14:11:18)
Fecha de corte: Corresponde a la fecha en la cual se realiza un corte temporal para efectos de recolección de la información sobre la ejecución de las metas, proyectos y/o acciones contenidos en el plan de acción.</t>
        </r>
      </text>
    </comment>
    <comment ref="E10" authorId="0">
      <text>
        <r>
          <rPr>
            <sz val="11"/>
            <color theme="1"/>
            <rFont val="Aptos Narrow"/>
            <family val="2"/>
            <scheme val="minor"/>
          </rPr>
          <t>======
ID#AAABV9lCBbQ
Jose    (2024-09-26 14:11:18)
Elaborado por: Nombre de la persona que diligencia el formato de seguimiento al plan de acción.</t>
        </r>
      </text>
    </comment>
    <comment ref="M10" authorId="0">
      <text>
        <r>
          <rPr>
            <sz val="11"/>
            <color theme="1"/>
            <rFont val="Aptos Narrow"/>
            <family val="2"/>
            <scheme val="minor"/>
          </rPr>
          <t>======
ID#AAABV9lCBWo
Usuario de Windows    (2024-09-26 14:11:18)
Responsable: Corresponde a la persona que está a cargo de la dependencia o entidad.</t>
        </r>
      </text>
    </comment>
    <comment ref="C12" authorId="0">
      <text>
        <r>
          <rPr>
            <sz val="11"/>
            <color theme="1"/>
            <rFont val="Aptos Narrow"/>
            <family val="2"/>
            <scheme val="minor"/>
          </rPr>
          <t>======
ID#AAABV9lCBb4
Jose    (2024-09-26 14:11:18)
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0">
      <text>
        <r>
          <rPr>
            <sz val="11"/>
            <color theme="1"/>
            <rFont val="Aptos Narrow"/>
            <family val="2"/>
            <scheme val="minor"/>
          </rPr>
          <t>======
ID#AAABV9lCBbw
Jose    (2024-09-26 14:11:18)
Tipo de Meta: Pueden ser de resultado o de producto. (Colocar R o P, según sea el caso). Adicionar el código de referencia de  la dependencia.</t>
        </r>
      </text>
    </comment>
    <comment ref="E12" authorId="0">
      <text>
        <r>
          <rPr>
            <sz val="11"/>
            <color theme="1"/>
            <rFont val="Aptos Narrow"/>
            <family val="2"/>
            <scheme val="minor"/>
          </rPr>
          <t>======
ID#AAABV9lCBbk
Jose    (2024-09-26 14:11:18)
Resumen de logros alcanzados en la Meta: Es la descripción cuantitativa y detallada de lo que se ha cumplido de la meta en la vigencia hasta la fecha de corte con la ejecución de los distintos proyectos (detallando por municipio o localidad).</t>
        </r>
      </text>
    </comment>
    <comment ref="G12" authorId="0">
      <text>
        <r>
          <rPr>
            <sz val="11"/>
            <color theme="1"/>
            <rFont val="Aptos Narrow"/>
            <family val="2"/>
            <scheme val="minor"/>
          </rPr>
          <t>======
ID#AAABV9lCBZw
Usuario    (2024-09-26 14:11:18)
Grupo etáreo: Es la clasificación por edad de la población beneficiada.</t>
        </r>
      </text>
    </comment>
    <comment ref="N12" authorId="0">
      <text>
        <r>
          <rPr>
            <sz val="11"/>
            <color theme="1"/>
            <rFont val="Aptos Narrow"/>
            <family val="2"/>
            <scheme val="minor"/>
          </rPr>
          <t>======
ID#AAABV9lCBcs
Usuario    (2024-09-26 14:11:18)
Grupo poblacional beneficiado: Es el grupo de personas impactadas con la ejecución de la meta.</t>
        </r>
      </text>
    </comment>
    <comment ref="W13" authorId="0">
      <text>
        <r>
          <rPr>
            <sz val="11"/>
            <color theme="1"/>
            <rFont val="Aptos Narrow"/>
            <family val="2"/>
            <scheme val="minor"/>
          </rPr>
          <t>======
ID#AAABV9lCBbM
Usuario    (2024-09-26 14:11:18)
Ejemplo: Proyectos de construcción de acueductos, alacantarillados, vías, entre otros.</t>
        </r>
      </text>
    </comment>
    <comment ref="L15" authorId="0">
      <text>
        <r>
          <rPr>
            <sz val="11"/>
            <color theme="1"/>
            <rFont val="Aptos Narrow"/>
            <family val="2"/>
            <scheme val="minor"/>
          </rPr>
          <t>======
ID#AAABTqGPN-I
Elba María Rosa Bolaño Rodriguez    (2024-09-27 14:33:27)
Este dato corresponde al numero total de visualizaciones que han tenido las diferentes campañas publicitarias en las redes sociales</t>
        </r>
      </text>
    </comment>
    <comment ref="M16" authorId="0">
      <text>
        <r>
          <rPr>
            <sz val="11"/>
            <color theme="1"/>
            <rFont val="Aptos Narrow"/>
            <family val="2"/>
            <scheme val="minor"/>
          </rPr>
          <t>======
ID#AAABTqqwgv8
Elba María Rosa Bolaño Rodriguez    (2024-09-30 15:48:24)
Este es el promedio de usuarios que se atienden anualmente en la sede de Baranoa.</t>
        </r>
      </text>
    </comment>
    <comment ref="M17" authorId="0">
      <text>
        <r>
          <rPr>
            <sz val="11"/>
            <color theme="1"/>
            <rFont val="Aptos Narrow"/>
            <family val="2"/>
            <scheme val="minor"/>
          </rPr>
          <t>======
ID#AAABTqGPN-k
Elba María Rosa Bolaño Rodriguez    (2024-09-27 16:29:12)
Se revisaron las estadísticas del ORFEO con referencia a los tramites de desembargo, comparendos e impuestos  en promedio se realizan 2000 tramites al año.</t>
        </r>
      </text>
    </comment>
  </commentList>
  <extLst>
    <ext xmlns:r="http://schemas.openxmlformats.org/officeDocument/2006/relationships" uri="GoogleSheetsCustomDataVersion2">
      <go:sheetsCustomData xmlns:go="http://customooxmlschemas.google.com/" r:id="rId1" roundtripDataSignature="AMtx7mhE1s6F7Ga15rbhMrzp7eR/f2E7lg=="/>
    </ext>
  </extLst>
</comments>
</file>

<file path=xl/sharedStrings.xml><?xml version="1.0" encoding="utf-8"?>
<sst xmlns="http://schemas.openxmlformats.org/spreadsheetml/2006/main" count="530" uniqueCount="221">
  <si>
    <t>SECRETARIA DE PLANEACION</t>
  </si>
  <si>
    <t>SEGUIMIENTO DEL PLAN DE ACCIÓN DESDE LAS ACTIVIDADES Y PROYECTOS ENMARCADOS EN EL PLAN DE DESARROLLO</t>
  </si>
  <si>
    <t>VERSIÓN</t>
  </si>
  <si>
    <t>005</t>
  </si>
  <si>
    <t>FECHA DE APROBACIÓN</t>
  </si>
  <si>
    <t>Forma DEG-018. Parte A</t>
  </si>
  <si>
    <t>1.1 DEPENDENCIA:</t>
  </si>
  <si>
    <t>Instituto de Tránsito del Atlántico</t>
  </si>
  <si>
    <r>
      <rPr>
        <b/>
        <sz val="10"/>
        <color theme="1"/>
        <rFont val="Arial"/>
        <family val="2"/>
      </rPr>
      <t xml:space="preserve">1.2 EJE PROGRAMÁTICO: </t>
    </r>
    <r>
      <rPr>
        <sz val="10"/>
        <color theme="1"/>
        <rFont val="Arial"/>
        <family val="2"/>
      </rPr>
      <t xml:space="preserve"> </t>
    </r>
  </si>
  <si>
    <t>2. Atlántico con Sostenibilidad Ambiental</t>
  </si>
  <si>
    <t>VIGENCIA:</t>
  </si>
  <si>
    <t>1.3 TEMA:</t>
  </si>
  <si>
    <t>2.1 Gestión Ambiental y Cambio Climático</t>
  </si>
  <si>
    <t>1.4 FECHA DE CORTE:</t>
  </si>
  <si>
    <t>30 de septiembre de 2024</t>
  </si>
  <si>
    <t>1.5 ELABORADO POR:</t>
  </si>
  <si>
    <t>Alix Patricia Arrieta Acosta</t>
  </si>
  <si>
    <t>1.6 RESPONSABLE:</t>
  </si>
  <si>
    <t>Carlos Mafio Granados Buitragos</t>
  </si>
  <si>
    <t>1.7 Meta Plan de Desarrollo</t>
  </si>
  <si>
    <t>1.8 Tipo de Meta</t>
  </si>
  <si>
    <t>1.9 Indicador de la Meta PDD</t>
  </si>
  <si>
    <t xml:space="preserve">1.10 Av. Físico Meta PDD </t>
  </si>
  <si>
    <t>1.11
Resumen de logros alcanzados en la Meta</t>
  </si>
  <si>
    <t>1.12 Nombre del Programa según el Catálogo de productos de la MGA</t>
  </si>
  <si>
    <t xml:space="preserve">1.13 Total recursos comprometidos Meta PDD </t>
  </si>
  <si>
    <t>1.14 Proyecto(s) y/o acción(es)</t>
  </si>
  <si>
    <t>1.15 Observaciones</t>
  </si>
  <si>
    <t>Definición del Indicador del Plan de Desarrollo</t>
  </si>
  <si>
    <t xml:space="preserve"> Unidad de medida del indicador de producto según el Catálogo de Productos de la MGA</t>
  </si>
  <si>
    <t>Vr. 
Inicial</t>
  </si>
  <si>
    <t>Vr. 
Final</t>
  </si>
  <si>
    <t>RPCLD</t>
  </si>
  <si>
    <t>RPDE</t>
  </si>
  <si>
    <t>SGP</t>
  </si>
  <si>
    <t>SGR</t>
  </si>
  <si>
    <t xml:space="preserve">Cofinanciación </t>
  </si>
  <si>
    <t>Crédito</t>
  </si>
  <si>
    <t>Otras fuentes  (Incorporadas al Presupuesto)</t>
  </si>
  <si>
    <t>Total Inversión</t>
  </si>
  <si>
    <t xml:space="preserve"> GESTIONADOS (no incorporados al presupuesto)</t>
  </si>
  <si>
    <t>Entes 
descentralizados</t>
  </si>
  <si>
    <t>Código BPIN</t>
  </si>
  <si>
    <t>Proyecto(s) y/o Acción(es)</t>
  </si>
  <si>
    <t>Meta(s) Proyecto(s)/Acción(es)</t>
  </si>
  <si>
    <t>Valor Proyecto(s)/ Acción(es)</t>
  </si>
  <si>
    <t>Actividades propuestas Proyecto(s) y/o Acción(es)</t>
  </si>
  <si>
    <t>Actividades ejecutadas Proyecto(s) y/o Acción(es)</t>
  </si>
  <si>
    <t>Art.Pres./Año</t>
  </si>
  <si>
    <t xml:space="preserve"> Registro Pres./Año</t>
  </si>
  <si>
    <t>Av. Físico Proyecto(s)/Acción(es) (%)</t>
  </si>
  <si>
    <t>Av. Finan. Proyecto(s)/Acción(es) (%)</t>
  </si>
  <si>
    <t xml:space="preserve"> Vr</t>
  </si>
  <si>
    <t>Fuente</t>
  </si>
  <si>
    <t>Sensibilizar 2.500 personas con el uso de la bicicleta como medio de transporte</t>
  </si>
  <si>
    <t>MR1 ITA</t>
  </si>
  <si>
    <t>Personas sensibilizadas sobre el uso de la bicicleta como medio de transporte.</t>
  </si>
  <si>
    <t>%</t>
  </si>
  <si>
    <t>xxx</t>
  </si>
  <si>
    <t>xx</t>
  </si>
  <si>
    <t>Realizar una (1) campaña para promover  el uso de la bicicleta como medio de  transporte sostenible</t>
  </si>
  <si>
    <t>MP 1.1 ITA</t>
  </si>
  <si>
    <t>Campaña para promover el uso de la bicicleta realizada</t>
  </si>
  <si>
    <t>Número</t>
  </si>
  <si>
    <t>Seguridad de transporte</t>
  </si>
  <si>
    <t>CICLOVIAS SEGURAS</t>
  </si>
  <si>
    <t>Forma DEG-018. Parte B</t>
  </si>
  <si>
    <t>1.16 Grupo etario</t>
  </si>
  <si>
    <t>1.17 Grupo de interés beneficiado</t>
  </si>
  <si>
    <t>Primera Infancia</t>
  </si>
  <si>
    <t>Infancia y adelocencia</t>
  </si>
  <si>
    <t>Jóvenes</t>
  </si>
  <si>
    <t>Adulto</t>
  </si>
  <si>
    <t>Adulto Mayor</t>
  </si>
  <si>
    <t>Toda la población
(Se emplea cuando no se puede segmentar en ninguno de los anteriores)</t>
  </si>
  <si>
    <t>Total</t>
  </si>
  <si>
    <t>Mujer</t>
  </si>
  <si>
    <t>LGBTIQ+</t>
  </si>
  <si>
    <t>Víctimas y Desplazados</t>
  </si>
  <si>
    <t>Etnias</t>
  </si>
  <si>
    <t>PcD</t>
  </si>
  <si>
    <t>Migrantes y Retornados</t>
  </si>
  <si>
    <t>Veteranos</t>
  </si>
  <si>
    <t>Animalistas</t>
  </si>
  <si>
    <t>Grupo religiosos</t>
  </si>
  <si>
    <t>3. Atlántico con Sostenibilidad Productiva</t>
  </si>
  <si>
    <t>3.2 Articulación y Conectividad Multimodal Regional y Local</t>
  </si>
  <si>
    <t>Disminuir a 54 el numero fallecidos por siniestros viales en los municipios de jurisdicción del Instituto de Tránsito del Atlántico</t>
  </si>
  <si>
    <t>MR2 ITA</t>
  </si>
  <si>
    <t>Número de fallecidos en siniestros viales en los municipios de jurisdicción del Instituto de Tránsito del Atlántico</t>
  </si>
  <si>
    <t>Realizar 3000 operativos de regulación y control con promotores viales en los puntos críticos dentro de municipios de jurisdicción del Institutto de Tránsito del Atlántico.</t>
  </si>
  <si>
    <t>MP 2.1 ITA</t>
  </si>
  <si>
    <t>Operativos de regulación y control con promotores viales en los puntos críticos dentro de municipios de jurisdicción del Instituto de Tránsito del Atlántico</t>
  </si>
  <si>
    <t>CONTROL OPERATIVO</t>
  </si>
  <si>
    <t>Vincular 48 promotores y 3 sepervisores viales para realizar operativos de regulacion en los puntos criticos de los municipios de jurisdiccion del transito</t>
  </si>
  <si>
    <t>• Orientar la circulación en las intersecciones en horas de mayor flujo vehicular para disminuir los embotellamientos en los municipios beneficiarios.
• Vigilar y permanecer en aquellos tramos de alta ocurrencia de accidentes para que los actores viales respeten y extremen las medidas de seguridad al cruzar las vías del municipio.
• Incentivar el uso de los cruces seguros, dando prioridad a los actores viales vulnerables.
• Brindar apoyo a los agentes de tránsito del Departamento del Atlántico y la Policía de Tránsito y Transporte en el desarrollo de los operativos de control de tránsito y seguridad vial en las vías del Departamento.
• Brindar apoyo en las diferentes actividades que se realizan en los municipios y que sean lideradas por la Gobernación del Atlántico, el Transito del Atlántico y las que autorice el supervisor de contrato.
• Vigilar y permanecer en las entradas de las instituciones educativas en donde se generen cruces seguros de vías para los estudiantes.
• Apoyar las jornadas pedagógicas de educación y seguridad vial contemplados en este proyecto.</t>
  </si>
  <si>
    <t>xx/24</t>
  </si>
  <si>
    <t>Implementar una (1) estrategia de educación vial, urbanismo táctico para niños, niñas y adolescentes</t>
  </si>
  <si>
    <t>MP 2.2 ITA</t>
  </si>
  <si>
    <t>Estrategia de educación vial para niños, niñas y adolescentes implementadas</t>
  </si>
  <si>
    <t>MOVILIDAD ESCOLAR</t>
  </si>
  <si>
    <t>Implementar una (1) estrategia de movilidad escolar en instituciones educativas en los municipios de jurisdiccion del Departamento</t>
  </si>
  <si>
    <t>• Realizar actividades ludico pedagogicas con niños, niñas y adolescentes en las instituciones educativas con mensajes alusivos a seguridad vial.</t>
  </si>
  <si>
    <t>Implementar tres (3)  estrategias de  prevención y seguridad vial dirigidas a motociclistas, ciclistas y conductores</t>
  </si>
  <si>
    <t>MP 2.3 ITA</t>
  </si>
  <si>
    <t>Estrategia de  prevención y seguridad vial dirigido a motociclistas, ciclistas y conductores implementada</t>
  </si>
  <si>
    <t>EDUCACIÓN VIAL</t>
  </si>
  <si>
    <t>Implementar cuatro estrategias de  prevención y seguridad vial dirigidas a motociclistas, ciclistas y conductores y realizar una (1) campaña para promover la educación y seguridsd vial</t>
  </si>
  <si>
    <t>Realizar 825 operativos de control vial con agentes de transito  en los municipios de jurisdiccion del Instituto de Transito del Atlantico</t>
  </si>
  <si>
    <t>MP 2.4 ITA</t>
  </si>
  <si>
    <t>Operativos de control vial con agentes de transito  en los municipios de jurisdiccion del Instituto de Transito del Atlantico realizados</t>
  </si>
  <si>
    <t>Realizar operativos de control vial con agentes de transito  en los municipios de jurisdiccion del Instituto de Transito del Atlantico</t>
  </si>
  <si>
    <t>1. Contratación de personal de apoyo.
2. Contratar el servicio de grua para el traslado de los vehiculos inmovilizados por infracciones a la normas de transito y los involucrados en accidentes de transito en las vias departamentales del Atlantico.
3. Adquisicion de dotacion para agentes
4. Mantenimiento de vehiculos 
5. Contratación de vehiculos para la realizacion de operativos en las vias del departamento.
6. Suministro de combustible para patrullas de agentes en operativos</t>
  </si>
  <si>
    <t>Demarcar15 km de vías secundarias en el departamento</t>
  </si>
  <si>
    <t>MP 2.5 ITA</t>
  </si>
  <si>
    <t>Kilómetros de vias secundarias demarcadas</t>
  </si>
  <si>
    <t>Kilómetros</t>
  </si>
  <si>
    <t>SEÑALIZACION Y DEMARCACION</t>
  </si>
  <si>
    <t>Demarcación  de vías secundarias en el departamento.
Instalacion de señales verticales  en los municipios de jurisdicción del Institutto de Tránsito del Atlántico</t>
  </si>
  <si>
    <t>Instalar  320 señales verticales en los municipios de jurisdicción del Instituto de Tránsito del atlántico</t>
  </si>
  <si>
    <t>MP 2.6 ITA</t>
  </si>
  <si>
    <t>Señales verticales instaladas en los municipios de jurisdicción del Institutto de Tránsito del Atlántico</t>
  </si>
  <si>
    <t>Mantener 15 Cámaras de control de velocidad para la prevención de accidentes en las vias, instaladas en los municipios de jurisdicción del Institutto de Tránsito del atlántico</t>
  </si>
  <si>
    <t>MP 2.7 ITA</t>
  </si>
  <si>
    <t>Cámaras de control de velocidad instaladas mantenidas</t>
  </si>
  <si>
    <t>MOVILIDAD SEGURA</t>
  </si>
  <si>
    <t>Realizar mantenimiento de 15 camaras para la prevención de siniestros viales</t>
  </si>
  <si>
    <t>Organización, gestión parcial, suministro, implementación, montaje, programación, operación, administración, mantenimiento, expansión y puesta en funcionamiento del servicio de detección electrónica de infracciones de tránsito en el departamento del Atlántico, así como el acompañamiento y gestión al cobro coactivo y todo lo relacionado con la prueba de la infracción, recaudo de las multas con excepción de la regulación, el control, valoración de pruebas, la vigilancia y la orientación de la función administrativa, que corresponderá en todo momento al Instituto de Transito del Atlántico.</t>
  </si>
  <si>
    <t>4.1. Buen Gobierno y Transparencia</t>
  </si>
  <si>
    <t>Incrementar a 44.85 el índice de la Política de servicio al ciudadano</t>
  </si>
  <si>
    <t>MR3 ITA</t>
  </si>
  <si>
    <t>Resumen MDD - Componente de gestión - Índice de la Política de servicio al ciudadano</t>
  </si>
  <si>
    <t>Teniendo en cuenta el Indice de la Politica de Servicio al ciudadano, obtenida a traves de FURAG tuvo un puntaje del 45.8%  para la vigencia 2023.</t>
  </si>
  <si>
    <t>Implementar una (1) estrategía de gestión comercial y redes sociales</t>
  </si>
  <si>
    <t>MP 3.1 ITA</t>
  </si>
  <si>
    <t>Estrategia de gestión comercial y redes sociales implementada</t>
  </si>
  <si>
    <t>Se desarrollo una estrategia de gestion comercial en la cual se han realizado campañas publicitarias en las diferentes redes sociales como Meta y X; logrando asi mayor visualizacion de nuestra poblacion objetivo.</t>
  </si>
  <si>
    <t>Fortalecimiento a la gestión y dirección de la administración pública territorial</t>
  </si>
  <si>
    <t>FORTALECIMIENTO DE GESTION INSTITUCIONAL</t>
  </si>
  <si>
    <t>1. Mejoramiento de la Gestion PQRS Y de gestion administrativa
2. Apoyo Logistico en el manejo de las campañas institucionales
3. Fortalecimiento de comunicaciones
4.Fortalecimiento de la Gestion comercial</t>
  </si>
  <si>
    <t>2.3.2.02.02.008  2.3.2.02.02.009</t>
  </si>
  <si>
    <t>2024.TRA.01.000088  2024.TRA.01.000089  2024.TRA.01.000092  2024.TRA.01.000105  2024.TRA.01.000108  2024.TRA.01.000160  2024.TRA.01.000181  2024.TRA.01.000194  2024.TRA.01.000198  2024.TRA.01.000257  2024.TRA.01.000259  2024.TRA.01.000263  2024.TRA.01.000711 2024.TRA.01.000749  2024.TRA.01.000750  2024.TRA.01.000760  2024.TRA.01.000768  2024.TRA.01.000866   2024.TRA.01.000870</t>
  </si>
  <si>
    <t>Se realizo un informe del seguimiento a las PQRSD  de enero a junio de 2024, en el cual se evidencio una reduccion en los tiempos de respuestas de 2 a 3 dias.                                                       Se realizaron varias campañas institucionales a  traves de las redes sociales de la entidad, logrando llegar a 1327 visualizaciones, lo cual causa un impacto positivo, fortaleciendo la gestion comercial.</t>
  </si>
  <si>
    <t>Adecuar una (1) sede operativa del Institutto de Tránsito del Atlántico</t>
  </si>
  <si>
    <t>MP 3.2 ITA</t>
  </si>
  <si>
    <t>Sede Operativa Adecuada</t>
  </si>
  <si>
    <t>ADECUACIONES LOCATIVAS</t>
  </si>
  <si>
    <t>Adecuar y realizar mantenimiento de las sedes operativas del Instituto</t>
  </si>
  <si>
    <t xml:space="preserve"> Sede operativa de Baranoa: realizar diseño de las adecuaciones e  iniciar las  actiivdades de obra en la oficina de tránsito de Baranoa y CIA vial de Baranoa</t>
  </si>
  <si>
    <t>2.3.2.02.02.005</t>
  </si>
  <si>
    <t>2024.TRA.01.000614</t>
  </si>
  <si>
    <t xml:space="preserve">Actualizar el sistema de trámites virtuales del Instituto de Tránsito del Atlántico </t>
  </si>
  <si>
    <t>MP 3.3ITA</t>
  </si>
  <si>
    <t>Sistema de trámites virtuales actualizado</t>
  </si>
  <si>
    <t>Se contrato a un proveedor para la estimacion y desarrollo del tramite en linea de Desembargos automaticos, comparendos e impuestos.</t>
  </si>
  <si>
    <t>TRANSITO DIGITAL</t>
  </si>
  <si>
    <t>Actualizar la plataforma tecnologica  con los desarrollos necesarios para la parametrizacion de los tramites virtuales, y renovacion de la plataforma de pagos en consulta y pago en linea, adquisiciones de servicios seguridad digital y gestion pqr</t>
  </si>
  <si>
    <t>Estimacion y desarrollo del tramite en linea para realizar Desembargos automaticos,comparendos e impuestos.</t>
  </si>
  <si>
    <t>2.3.2.02.02.008</t>
  </si>
  <si>
    <t>2024.TRA.01.000157   2024.TRA.01.000820</t>
  </si>
  <si>
    <t xml:space="preserve">Con la estimacion y desarrollo del tramite en linea de desembargos, impuestos y comparendos; se fortalecera la gestion institucional, reducciendo los tiempos en la realizacion de los mismos. </t>
  </si>
  <si>
    <t>Actualizar un (1) software de gestión docuemtal del Instituto de T´ransito del Atlántico</t>
  </si>
  <si>
    <t>MP 3.4 ITA</t>
  </si>
  <si>
    <t>Sistema de gestión documental actualizado</t>
  </si>
  <si>
    <t>Digitalizar 2000 expedientes del parque automotor del Instituto de Tránsito del Atlántico</t>
  </si>
  <si>
    <t>MR 3.5 ITA</t>
  </si>
  <si>
    <t>Expedientes del parque autotmotor digitalizados</t>
  </si>
  <si>
    <t>Se han digitalizado 3179 expedientes del parque automotor del Instituto de Transito del Atlantico.</t>
  </si>
  <si>
    <t>GESTION DOCUMENTAL</t>
  </si>
  <si>
    <t>Herramienta tecnologica de visualización de expedientes de vehículos</t>
  </si>
  <si>
    <t>1. Herramienta tecnologica de visualización de expedientes de vehículos
2. Apoyar la gestión documental de la entidad realizando actividades de archivo, organización y digitalización de documentos con el fin de establecer la prestación del servicio a los usuarios</t>
  </si>
  <si>
    <t xml:space="preserve">Digitalizacion y visualizacion de Expedientes de vehiculos </t>
  </si>
  <si>
    <t>2024.TRA.01.000328  2024.TRA.01.000090  2024.TRA.01.000091  2024.TRA.01.000093  2024.TRA.01.000168  2024.TRA.01.000184  2024.TRA.01.000454  2024.TRA.01.000252  2024.TRA.01.000253  2024.TRA.01.000254  2024.TRA.01.000261  2024.TRA.01.000264  2024.TRA.01.000265  2024.TRA.01.000266  2024.TRA.01.000452  2024.TRA.01.000752  2024.TRA.01.000753  2024.TRA.01.000754  2024.TRA.01.000864  2024.TRA.01.000158</t>
  </si>
  <si>
    <t>Implementar una (1) estrategia movil de oferta de servicios en los municipios de jurisdicción del Instituto de Transito del Atlantico</t>
  </si>
  <si>
    <t>MR 3.6 ITA</t>
  </si>
  <si>
    <t>Estrategia móvil de oferta de servicios implementadas</t>
  </si>
  <si>
    <t>TRANSITO EN RUTA</t>
  </si>
  <si>
    <t>Implementar la campaña móvil de ofertas de servicio en los municipios de jurisdicción del ITA.</t>
  </si>
  <si>
    <t>Visita a los municipios con la oferta de servicios del transito, junto con otras entidades, como simit, escuelas , agencia nacional de seguridad vial.con conusltas en runt, liquidaciones, pagos,consultas de comparendos, derchos de transito, incripciones en runt, acuerdos de pago</t>
  </si>
  <si>
    <t>4.1. Buen Gobierno y Tranasparencia</t>
  </si>
  <si>
    <t>N/A</t>
  </si>
  <si>
    <t>2024.TRA.01.000.109
2024.TRA.01.000.790</t>
  </si>
  <si>
    <t>Incluye la estrategia "Seguridad Vial al Colegio"</t>
  </si>
  <si>
    <t xml:space="preserve">1. Preparación .
2. Sensiblización
3. Contratación de personal de apoyo.
4. Realización de las campañas
5. Supervisión
</t>
  </si>
  <si>
    <t>LA ejecución de las actividades se desarrollan con el personal de planta de la Institución
Gastos unicamente en viáticos, hidratación</t>
  </si>
  <si>
    <t>Se está brindando apoyo técnico a los municipios en la implementación del plan de ordenamiento vial que determine sentidos y prelación vial.
Hemos realizado distintas visitas de inspección a los territorios en los meses de junio y julio para determinar las necesidades en seguridad vial que permitan posteriormente implementar la señalización vertical, demarcación horizontal y dispositivos de reducción de velocidad correspondientes.</t>
  </si>
  <si>
    <t>2024.TRA.01000879</t>
  </si>
  <si>
    <t>A la fecha se encuentra adjudicado el contrato por un valor de $474.994.600
Licitación LP-001-2024
$180,000,000</t>
  </si>
  <si>
    <t>A la fecha se encuentra adjudicado el contrato por un valor de $474.994.600
Licitación LP-001-2024
$294,994,600</t>
  </si>
  <si>
    <t>Se va a actualizar tecnológicamente los 14 puntos existentes y se van a incorporar procesos de video-analítica para complementar la capacidad de las nuevas cámaras, permitiendo la detección de nuevas infracciones y usos de valor agregado con esta tecnología.
2. Se van a instalar, como mínimo, 10 puntos SAST adicionales. 
3. Se va a realizar la rotación de puntos, de acuerdo a los estudios de accidentalidad y flujo de vehículos. 
4. Se van a desplegar campañas permanentes de prevención de infracciones y de gestión de cobro persuasivo. 
5. Integración y colaboración permanente con SIMIT para gestión de recaudo a nivel nacional. 
6. Incorporación de servicios de gobierno electrónico para el ciudadano.</t>
  </si>
  <si>
    <t>2024.TRA.01.000198
2024.TRA.01.000259
2024.TRA.01.000712
2024.TRA.01.000749
2024.TRA.01.000750
2024.TRA.01.000751
2024.TRA.01.000837
2024.TRA.01.000870
2024.TRA.01.000935
2024.TRA.01.000942</t>
  </si>
  <si>
    <t>2024.TRA.02.000430
2024.TRA.01.000651
2024.TRA.01.000652
2024.TRA.01.000316
2024.TRA.01.000791
2024.TRA.01.000086
2024.TRA.01.000094</t>
  </si>
  <si>
    <t>2024.TRA.01.000133</t>
  </si>
  <si>
    <t>2024.TRA.01.000133
2024.TRA.01.000827</t>
  </si>
  <si>
    <t>,</t>
  </si>
  <si>
    <t>2024.TRA.01.000706
2024.TRA.01.000625
2024.TRA.01.000230
2024.TRA.01.000730
2024.TRA.01.000729</t>
  </si>
  <si>
    <t>4. Atlántico con Sostenibilidad Gubernamental</t>
  </si>
  <si>
    <t>A corte del 30 de agosto se han reportado 42 fallecido, que corresponden a 20 fallecidos en vias secundarias y 22 en vias Nacionales.
Estos reportes se desagregan de la siguiente manera:
VIAS SECUNDARIAS:
Baranoa (5), Candelaria (1), Juan de Acosta (3), Luruaco (1), Manatí (2), Piojó (1), Ponedera (1), Repelón (3), Santa Lucía (1), Suan (1), Tubará (1).
Los municipios de Campo de La Cruz, Palmar de Varela, Sabanagrande, Santo Tomás, Usiacurí y Polonuevo, no reportaron fallecidos en siniestro viales.
VIAS NACIONALES:
Baranoa (5), Campo de La Cruz (3), Juan de Acosta (2), Luruaco (1), Piojó (2), Ponedera (1), Sabanagrande (3), Santa Lucía (1), Santo Tomás (3), Tubará (1).
Los municipios de Candelaria, Manatí, Palmar de Varela, Polonuevo, Repelón, Suan y Usiacurí, no reportaron fallecidos en siniestros viales.
Fuente: Agencia NAcional de Seguridad Vial - ANSV</t>
  </si>
  <si>
    <t>Se implementaron 3 estrategias de prevención y seguridad vial dirigida a motociclistas, ciclistas y conductores de la siguiente manera:
1. MÁS SEGURO, MÁS BACANO: El Instituto de Tránsito del Atlántico implementó la campaña de educación vial en cuatro (4) municipio de su jurisdicción. Con un recorrido pedagógico de educación y concientización sobre la seguridad vial y la prevención, se pretende llegar a impactar a todos los atlanticenses para que disfruten y se movilicen con precaución durante el desarrollo de los desfiles y actividades de pre-carnaval y Carnaval del Atlántico 2024.
Actores impactados: Palmar de Varela (297576), Baranoa (497874), Santo Tomás (7000510) y Juan de Acosta (200000)
2. SEMANA SANTA SEGURA Y CONSCIENTE: Durante el periodo de semana santa se implementó la campaña "Semana Santa Segura y Consciente" la cual tuvo como objetivo principal promover una conducta responsable entre los actores viales durante este periodo significativo en estadísticas de siniestralidad. Para lograr este propósito, se desarrollaron "10 mandamientos de la vía", los cuales identifican los errores más comunes que cometemos al conducir.
Actores impactados: 300mts antes del peaje de Baranoa (2880), Terminal de transportes Barranquilla (372), Via Nacional Ruta 25 PR 25 Campo de la Cruz (579) y Via al mar, peaje Puerto Colombia (7552)
3. VIAS MAS LIMPIAS, MAS SEGURAS: Con esta campaña se buscó generar cultura vial, enfatizando en que los actores viales deben ayudar a tener vías más limpias y más seguras, para garantizar la seguridad vial y prevenir accidentes, ya que los desechos generan contaminación ambiental y pueden provocar incendios, además de reducir la visibilidad y poner en riesgo la seguridad de todos.
•Temáticas de la campaña: 
•Respeto a las señales de tránsito
•Respeto a los límites de velocidad
•Utilizar el cinturón de seguridad 
•No arrojar basura a la vía
•No consumir alcohol si va a conducir</t>
  </si>
  <si>
    <t xml:space="preserve">Se han actualizado la tecnología en 7 de nuestros equipos de fotodetección de infracciones, que ahora no solo detectan el límite de velocidad, sino también la vigencia del SOAT y la revisión técnico-mecánica.
Se encuentra en elaboración de estudios de aprobación de 16 equipos de fotodetección nuevos.
Siete (7) equipos SAST actualizados:
</t>
  </si>
  <si>
    <t>2024.TRA.01.000.790
2024.TRA.01.000133</t>
  </si>
  <si>
    <t>Se está brindando apoyo técnico a los municipios en la implementación del plan de ordenamiento vial que determine sentidos y prelación vial.
Hemos realizado distintas visitas de inspección a los territorios en los meses de junio y julio para determinar las necesidades en seguridad vial que permitan posteriormente implementar la señalización vertical, demarcación horizontal y dispositivos de reducción de velocidad correspondientes.
La ejecución del contrato daría inicio el día viernes 11 de octubre de 2024.</t>
  </si>
  <si>
    <t>Se realizó una (1) estrategia de movilidad escolar, que consistión en el desarrollo de una campaña de capacitación en seguridad vial, para el fortalecimiento a la movilidad escolar y formación en normas de tránsito, de tal manera que permitiera que actores viales, haciendo énfasis en niños, niñas y adolescentes, generen comportamientos, hábitos y valores individuales y colectivos seguros en la vía.  Esta campaña se llevó a cabo medianete activiades lúdico pedgagógicas que abracan las siguientes temáticas:
Temáticas de la campaña: 
Señales luminosas de tránsito (Semáforo vehicular y peatonal).
Señales de tránsito verticales (Pare, velocidad 30, señales de zona escolar, señal de personas con discapacidad).
Señales horizontales como cruce peatonal seguro.
Importancia de conocer la vía y las aceras, así como educarlos acerca de sus derechos y responsabilidades en su roll como peatón</t>
  </si>
  <si>
    <t>Se ejecutaron tres estrategias tipo campaña dirigdas a motociclistas, ciclistas y conductores para la promoción de la prevención y la seguridad vial.
Estas campañas se nombraron de la siguiente manera:
"Más seguro, Más bacano"; velocidades seguras (por una semana santa sin siniestros viales) y (durante festivos y fiestas); vacaciones (plan playa, planes seguros, vacaciones). Y la campaña  para promover la educación y seguridsd vial
1. MÁS SEGURO, MÁS BACANO - recorrido pedagógico de educación y concientización sobre la seguridad vial y la prevención, se pretende llegar a impactar a todos los atlanticenses para que disfruten y se movilicen con precaución durante el desarrollo de los desfiles y actividades de pre-carnaval y Carnaval del Atlántico.
2. SEMANA SANTA SEGURA Y CONSCIENTE - romover una conducta responsable entre los actores viales durante este periodo significativo en estadísticas de siniestralidad. 
3. VIAS MAS LIMPIAS, MAS SEGURAS - generar cultura vial, enfatizando en que los actores viales deben ayudar a tener vías más limpias y más seguras, para garantizar la seguridad vial y prevenir accidentes, ya que los desechos generan contaminación ambiental y pueden provocar incendios, además de reducir la visibilidad y poner en riesgo la seguridad de todos.</t>
  </si>
  <si>
    <t>Se realizaron los diseños y se dio inicio a las obras de adecuación en la sede Baranoa.</t>
  </si>
  <si>
    <t>Se desarrolló una camapaña móvil, denomidada "Tránsito en ruta", cuyo objetivo es el fortalecimiento del conocimiento en seguridad vial, facilitando de igual manera el acceso a los servicios de la entidad.
Se visitaron los 16 municipios de nuestra jurisdicción en los meses de mayo y junio, en compañia de Fundemunicipios SIMIT y el apoyo de las alcaldias municipales, freciendo a los ciudadanos la oportunidad de realizar diversos trámites y consultas de tránsito de manera rápida y eficiente; junto a esto, nuestra oficina comercial estará disponible para brindar asistencia y resolver cualquier inquietud relacionada con sus trámites en el Instituto de Tránsito del Atlántico.</t>
  </si>
  <si>
    <t>constantemente en los puestos de control que realizan los agentes se realizan pedagogias por el uso del casco, uso de del cinturon y recordando que si van a ingerir bebidas embriantes por favor entregar las llaves.
En conjunto con la ANSV se realizan campañas pedagogicas a todos los actores viales en los peajes y puntos estrategicos buscando socializar todos los temas importantes en seguridad vial con el fin de salvaguardarlos en la via.
412 planes operativos de control realizados en los 16 municipios distribuidos de la siguiente manera:
Baranoa (73)
Campo de la Cruz (6)
Candelaria (13)
Juan de Acoste (24)
Luruaco (9)
Manatí (17)
Palmar de Varela (4)
Piojó (12)
Polonuevo (70)
Ponedera (9)
Repelón (20)
Santa Lucía (18)
Santo Tomás (67)
Suan (6)
Tubará (54)
Usiacurí (10)</t>
  </si>
  <si>
    <r>
      <t xml:space="preserve">1.2 EJE PROGRAMÁTICO: </t>
    </r>
    <r>
      <rPr>
        <sz val="9"/>
        <color theme="1"/>
        <rFont val="Times New Roman"/>
        <family val="1"/>
      </rPr>
      <t xml:space="preserve"> </t>
    </r>
  </si>
  <si>
    <t>Mediante el convenio ESAL 001 de 2024 el Instituto de Tránsito del Atlántico realiza acompañamiento recurrente en instituciones educativas, sitios especiales y eventos de los municipios con jurisdicción del Atlántico.
Se contó con 48 promotores y 3 supervisores desde el 7 de febrero hasta el 31 de mayo y 54 promotores con 3 supervisores desde el 1 de junio hasta el 30 de septiembre, dónde se ejecutaron las siguientes actividades:
•Orientar la circulación en intersecciones
•Vigilar y permanecer en puntos críticos.
•Incentivar el uso de los cruces seguros
•Brindar apoyo en operativos de control.
•Brindar apoyo en las diferentes actividades municipales y departamentales de la gobernación e ITA.
•Vigilar y permanecer en las entradas de las instituciones educativas.
•Apoyar las jornadas pedagógicas de educación y seguridad vial.
De igual manera, se realizaron servicios recurrente en Institutciones Educativas y puntos críticos  en siniestralidad, conflictos viales o alta afluencia vehicular y peatonal. 18 instituciones visitadas y 15 puntos críticos asistidos por los promotores.</t>
  </si>
  <si>
    <t>Se realizó una campaña de ciclo paseo realizada en el mes de julio del 2024 tomando el tramo de la ruta 25A, donde se realizó el cierre parcial de la vía disponiéndose del carril izquierdo en ambos sentidos, adyacente al separador central, quedando el otro carril libre para la circulación del tránsito vehicular. Toda la vía cuenta con la señalización correspondiente y el acompañamiento de los agentes de tránsito y promotores viales para el buen desarrollo de la ciclovía</t>
  </si>
  <si>
    <t>Se han realizado dos camapañas para promover el uso de la bicicleta que corresponde una al desarrollo de1 Ciclo paseo realizado en julio y la segunda es la ejecución de 29 puntos seguros para ciclistas.</t>
  </si>
  <si>
    <t>1. Puntos seguros: Con el fin de integrar la salud y el deporte e incentivar la práctica del ciclismo como un estilo de vida, se brinda un espacio seguro para los ciclistas durante su desplazamiento en la vía al mar y en la vía prosperidad del departamento del Atlántico. Lo anterior, a través del montaje de una carpa para salvaguardar del sol, combinando chequeos de salud para medir la presión arterial, pulso y otros signos vitales por parte de profesionales de la salud que proporcionan consejos personalizados sobre hábitos saludables; y mantenimiento de bicicletas, así como también ofrecer hidratación y refrigerios. 
• Seguridad y salud por la vía, como se llama nuestros puntos para ciclistas se mantendrán activos durante todos los domingos del presente año.
• Apoyo a los ciclistas en asistencia médica, servicio técnico mecánico y formación en cultura vial a los ciclistas, para lograr reducir las tasas de accidentalidad.
•Acompañamiento médico
•Puntos de hidratación
•Desarrollo de ciclovias en la Circunvalar de la Prosperidad todos los domingos a partir del 28 de julio de 2024
•Recorrido de 30 kilómerros de via (15 de ida y 15 de vuelta)
•Asistencia a ciclistas
•Inicio de ciclopaseo en el PR 31+000 sobre el puente de la    Circunvalar de la Prosperidad en la intersección con la Vía al Mar y finalizando en el retorno a 500 metros de la intersección con la Cordialidad, en el horario de 6:00 am a 10:00 am
Dentro de la ejecución se sortearon  2 bicicletas para el desarrollo de los Ciclo Paseos, se dieron aproximadamente 10 cascos en el lanzamiento de la Ciclo Ruta Tu Vía Segura que eso es Puntos seguros para ciclistas</t>
  </si>
  <si>
    <t>Durante el desarrollo de las estrategias, se sencibilizaron a 1000 ciclistas en función al uso de las bicicletas como medio de trasporte durante actividades ludicoeducativas.</t>
  </si>
  <si>
    <t>1. Realizar una (1) campaña  Puntos seguros para ciclistas
2. Realizar campaña  Ciclo Paseos</t>
  </si>
  <si>
    <t xml:space="preserve">Puntos Seguros para Ciclistas "Seguridad y Salud por la Vía" es una estrategia que busca crear conciencia sobre la importancia de brindar espacios seguros para los ciclistas en las vías, promoviendo la convivencia pacífica entre todos los actores viales, esta actividad se realiza todos los domingos.
2. Ciclo paseos: Esta campaña consiste en realizar el montaje de evento con fines pedagógicos y lúdicos en diferentes municipios del departamento con el fin de brindar una tarde divertida a los asistentes y divulgar el mensaje propositivo del instituto. </t>
  </si>
  <si>
    <t xml:space="preserve">Desde el mes de febrero los promotores de seguridad vial de acuerdo a las 
disposiciones y programación cumplieron con su asistencia en los puntos asignados en cada 
una de las Instituciones educativas de los municipios de Santo Tomas, Palmar de Varela, Ponedera, Campo de la cruz, Suan, Candelaria, Santa lucía, Manatí, Repelón, Luruaco,
Baranoa, Usiacurí, Polonuevo, Juan de Acosta, Tubará y Piojó, para realizar el acompañamiento 
al ingreso y salida de los estudiantes, regulando la movilidad del tránsito en la vía y cediendo el paso a éstos, además, teniendo en cuenta el periodo de paro de las Instituciones oficiales y 
vacaciones, se ha cumplido con el apoyo en la realización de las actividades realizadas en los municipios bajo la solicitud y aprobación. Adicionalmente, los promotores hicieron presencia en las actividades convocadas por los alcaldes municipales, además de cumplir con cada una de las actividades culturales de los municipios del Atlántico. Supervisores y promotores viales, cumplieron cada uno de los eventos y actividades en los municipios teniendo en cuenta fechas, horarios, labores y objeto de los operativos. Por mes, aproximadamente se presentan entre 20 y 30 servicios de este tipo variando dependiendo de la demanda. Cada uno de los promotores recibe capacitación en seguridad vial.
54 promotores  vinculados, y la realización de 2880  operativos oasistencias diarias.
Adicionalmente se han realizad 174 servicios ocasionales, distribuidos de la siguiente manera:
Juan de Acosta (27), Puerto Colombia (23), Baranoa (21), SAnto Tomás (16), Usiacurí (14), Tubará (12), Repelón (8), Polonuevo (8), Palmar de Varela (7), Luruaco (6), Malamabo (5), Suan (4), Candelaria (4), Campo de la Cruz (4), Sabanalarga (3), Ponedera (2), Piojó (2), Manatí (2), Galapa (2), BArranquilla (2), Santa Lucia (1), Sabanagrande (1).
</t>
  </si>
  <si>
    <t>Se desarrolló una estrategia representada en la campaña denominada "SEGURIDAD VIAL AL COLEGIO", dónde se realizaron jornadas de capacitación en seguridad vial, para el fortalecimiento a la movilidad escolar y formación en normas de tránsito, de tal manera que permita que actores viales, haciendo énfasis en niños, niñas y adolescentes, generen comportamientos, hábitos y valores individuales y colectivos seguros en la vía.
Se díó desarrollo a las siguientes temáticas:
•Señales luminosas de tránsito (Semáforo vehicular y peatonal).
•Señales de tránsito verticales (Pare, velocidad 30, señales de zona escolar, señal de personas con discapacidad).
•Señales horizontales como cruce peatonal seguro.
•Importancia de conocer la vía y las aceras, así como educarlos acerca de sus derechos y responsabilidades en su roll como peatón
Dónde participaron 10.164  niños, niñas y adolescentes de Instituciones Educativas Oficiales de los municipios con jurisdicción del Instituto de Tránsito del Atlantico y demás municipios del Atlántico a solicitud de la Gobernación.  En total 52 instituciones educativas  alcanzadas.</t>
  </si>
  <si>
    <t>Constantemente en los puestos de control que realizan los agentes se realizan pedagogias por el uso del casco, uso de del cinturon y recordando que si van a ingerir bebidas embriantes por favor entregar las llaves.
En conjunto con la ANSV se realizan campañas pedagogicas a todos los actores viales en los peajes y puntos estrategicos buscando socializar todos los temas importantes en seguridad vial con el fin de salvaguardarlos en la via.
Se realizaron 412 planes operativos de control realizados en los 16 municipios distribuidos de la siguiente manera:
Baranoa (73)
Campo de la Cruz (6)
Candelaria (13)
Juan de Acoste (24)
Luruaco (9)
Manatí (17)
Palmar de Varela (4)
Piojó (12)
Polonuevo (70)
Ponedera (9)
Repelón (20)
Santa Lucía (18)
Santo Tomás (67)
Suan (6)
Tubará (54)
Usiacurí (10)</t>
  </si>
  <si>
    <t>Se está brindando apoyo técnico a los municipios en la implementación del plan de ordenamiento vial que determine sentidos y prelación vial.
Hemos realizado distintas visitas de inspección a los territorios en los meses de junio y julio para determinar las necesidades en seguridad vial que permitan posteriormente implementar la señalización vertical, demarcación horizontal y dispositivos de reducción de velocidad correspondientes.
1. Contratación de servicios profesionales y de apoyo a la gestion de la subdireccion de seguridad vial para la inspeccion vial, señalizacion y urbanismo tactico.
2..Licitación adjudicada</t>
  </si>
  <si>
    <t>Se realizaron las siguientes actividades:
Orientar la circulación en intersecciones
Vigilar y permanecer en puntos críticos.
Incentivar el uso de los cruces seguros
Brindar apoyo en operativos de control.
Brindar apoyo en las diferentes actividades municipales y departamentales de la gobernación e ITA.
Vigilar y permanecer en las entradas de las instituciones educativas.
Apoyar las jornadas pedagógicas de educación y seguridad vial.</t>
  </si>
  <si>
    <t xml:space="preserve">Se implementó una (1) estrategia móvil de serviciosdenominada "Tránsito en ruta", en la que se visitaron 16 municipios de nuestra jurisdicción, con la oferta de servicios de tránsito, junto con otras entidades, como simit, escuelas , agencia nacional de seguridad vial.con conusltas en runt, liquidaciones, pagos,consultas de comparendos, derchos de transito, incripciones en runt, acuerdos de pago
MUNICIPIO	FECHA
Santo tomas	14 y 15 de mayo
Polonuevo	16 y 17 de mayo
Palmar de Varela	20 de mayo
Ponedera	21 y 22 de mayo
Candelaria	23 de mayo
Campo De La Cruz	24 de mayo
Suan	27 de mayo
Santa Lucia	28 de mayo
Luruaco	4 , 5  y 6 de junio
Piojó	7 de junio
Tubara	11 y 12 de junio
Juan de Acosta	13 y 14 de junio
Baranoa	17 y 18 de junio
Usiacurí	19 y 20 de junio
Manatí 	21 de junio
Repelón 	25 y 26 de junio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</si>
</sst>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 #,##0.00_-;\-&quot;$&quot;\ * #,##0.00_-;_-&quot;$&quot;\ * &quot;-&quot;??_-;_-@_-"/>
    <numFmt numFmtId="164" formatCode="yyyy\-mm\-dd"/>
    <numFmt numFmtId="165" formatCode="_-&quot;$&quot;\ * #,##0_-;\-&quot;$&quot;\ * #,##0_-;_-&quot;$&quot;\ * &quot;-&quot;??_-;_-@"/>
    <numFmt numFmtId="166" formatCode="0.0"/>
    <numFmt numFmtId="167" formatCode="_-&quot;$&quot;\ * #,##0_-;\-&quot;$&quot;\ * #,##0_-;_-&quot;$&quot;\ * &quot;-&quot;??_-;_-@_-"/>
    <numFmt numFmtId="168" formatCode="_(&quot;$&quot;* #,##0.00_);_(&quot;$&quot;* \(#,##0.00\);_(&quot;$&quot;* &quot;-&quot;??_);_(@_)"/>
    <numFmt numFmtId="169" formatCode="_-* #,##0.00\ &quot;pta&quot;_-;\-* #,##0.00\ &quot;pta&quot;_-;_-* &quot;-&quot;??\ &quot;pta&quot;_-;_-@_-"/>
  </numFmts>
  <fonts count="32">
    <font>
      <sz val="11"/>
      <color theme="1"/>
      <name val="Aptos Narrow"/>
      <scheme val="minor"/>
    </font>
    <font>
      <sz val="11"/>
      <color theme="1"/>
      <name val="Aptos Narrow"/>
      <family val="2"/>
    </font>
    <font>
      <sz val="9"/>
      <color theme="1"/>
      <name val="Arial"/>
      <family val="2"/>
    </font>
    <font>
      <sz val="11"/>
      <name val="Aptos Narrow"/>
      <family val="2"/>
    </font>
    <font>
      <b/>
      <sz val="12"/>
      <color theme="1"/>
      <name val="Arial"/>
      <family val="2"/>
    </font>
    <font>
      <b/>
      <sz val="10"/>
      <color theme="1"/>
      <name val="Arial"/>
      <family val="2"/>
    </font>
    <font>
      <b/>
      <sz val="9"/>
      <color theme="1"/>
      <name val="Arial"/>
      <family val="2"/>
    </font>
    <font>
      <b/>
      <u/>
      <sz val="10"/>
      <color theme="1"/>
      <name val="Arial"/>
      <family val="2"/>
    </font>
    <font>
      <b/>
      <sz val="9"/>
      <color theme="1"/>
      <name val="Times New Roman"/>
      <family val="1"/>
    </font>
    <font>
      <b/>
      <sz val="8"/>
      <color theme="1"/>
      <name val="Times New Roman"/>
      <family val="1"/>
    </font>
    <font>
      <sz val="8"/>
      <color theme="1"/>
      <name val="Times New Roman"/>
      <family val="1"/>
    </font>
    <font>
      <sz val="9"/>
      <color theme="1"/>
      <name val="Times New Roman"/>
      <family val="1"/>
    </font>
    <font>
      <sz val="10"/>
      <color theme="1"/>
      <name val="Times New Roman"/>
      <family val="1"/>
    </font>
    <font>
      <sz val="8"/>
      <color theme="1"/>
      <name val="Arial"/>
      <family val="2"/>
    </font>
    <font>
      <sz val="10"/>
      <color theme="1"/>
      <name val="Arial"/>
      <family val="2"/>
    </font>
    <font>
      <sz val="11"/>
      <color theme="1"/>
      <name val="Aptos Narrow"/>
      <family val="2"/>
      <scheme val="minor"/>
    </font>
    <font>
      <sz val="10"/>
      <name val="Arial"/>
      <family val="2"/>
    </font>
    <font>
      <sz val="11"/>
      <color theme="1"/>
      <name val="Aptos Narrow"/>
      <family val="2"/>
      <scheme val="minor"/>
    </font>
    <font>
      <sz val="8"/>
      <name val="Aptos Narrow"/>
      <family val="2"/>
      <scheme val="minor"/>
    </font>
    <font>
      <b/>
      <sz val="9"/>
      <color rgb="FFFF0000"/>
      <name val="Times New Roman"/>
      <family val="1"/>
    </font>
    <font>
      <sz val="9"/>
      <color rgb="FFFF0000"/>
      <name val="Times New Roman"/>
      <family val="1"/>
    </font>
    <font>
      <sz val="11"/>
      <color theme="1"/>
      <name val="Aptos Narrow"/>
      <family val="2"/>
      <scheme val="minor"/>
    </font>
    <font>
      <sz val="11"/>
      <color indexed="8"/>
      <name val="Calibri"/>
      <family val="2"/>
    </font>
    <font>
      <i/>
      <sz val="12"/>
      <color rgb="FF1C2F33"/>
      <name val="Aptos Narrow"/>
      <family val="2"/>
      <scheme val="minor"/>
    </font>
    <font>
      <sz val="11"/>
      <color rgb="FF000000"/>
      <name val="Aptos Narrow"/>
      <family val="2"/>
      <scheme val="minor"/>
    </font>
    <font>
      <sz val="9"/>
      <name val="Times New Roman"/>
      <family val="1"/>
    </font>
    <font>
      <b/>
      <u/>
      <sz val="9"/>
      <color theme="1"/>
      <name val="Times New Roman"/>
      <family val="1"/>
    </font>
    <font>
      <sz val="11"/>
      <color theme="1"/>
      <name val="Times New Roman"/>
      <family val="1"/>
    </font>
    <font>
      <sz val="9"/>
      <color rgb="FF1F1F1F"/>
      <name val="Times New Roman"/>
      <family val="1"/>
    </font>
    <font>
      <b/>
      <sz val="9"/>
      <name val="Times New Roman"/>
      <family val="1"/>
    </font>
    <font>
      <sz val="11"/>
      <name val="Times New Roman"/>
      <family val="1"/>
    </font>
    <font>
      <sz val="10"/>
      <name val="Times New Roman"/>
      <family val="1"/>
    </font>
  </fonts>
  <fills count="12">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rgb="FFFFFFCC"/>
        <bgColor rgb="FFFFFFCC"/>
      </patternFill>
    </fill>
    <fill>
      <patternFill patternType="solid">
        <fgColor rgb="FFBFBFBF"/>
        <bgColor rgb="FFBFBFBF"/>
      </patternFill>
    </fill>
    <fill>
      <patternFill patternType="solid">
        <fgColor rgb="FFFAE2D5"/>
        <bgColor rgb="FFFAE2D5"/>
      </patternFill>
    </fill>
    <fill>
      <patternFill patternType="solid">
        <fgColor rgb="FFC1E4F5"/>
        <bgColor rgb="FFC1E4F5"/>
      </patternFill>
    </fill>
    <fill>
      <patternFill patternType="solid">
        <fgColor rgb="FFFDE9D9"/>
        <bgColor rgb="FFFDE9D9"/>
      </patternFill>
    </fill>
    <fill>
      <patternFill patternType="solid">
        <fgColor theme="0"/>
        <bgColor theme="0"/>
      </patternFill>
    </fill>
    <fill>
      <patternFill patternType="solid">
        <fgColor rgb="FF7BCBE5"/>
        <bgColor indexed="64"/>
      </patternFill>
    </fill>
    <fill>
      <patternFill patternType="solid">
        <fgColor rgb="FFFFFFCC"/>
        <bgColor indexed="64"/>
      </patternFill>
    </fill>
  </fills>
  <borders count="4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double">
        <color rgb="FF000000"/>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top style="thin">
        <color rgb="FF000000"/>
      </top>
      <bottom style="double">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theme="0"/>
      </left>
      <right style="thin">
        <color theme="0"/>
      </right>
      <top style="thin">
        <color theme="0"/>
      </top>
      <bottom style="thin">
        <color theme="0"/>
      </bottom>
      <diagonal/>
    </border>
    <border>
      <left style="thin">
        <color rgb="FF000000"/>
      </left>
      <right style="thin">
        <color indexed="64"/>
      </right>
      <top style="thin">
        <color rgb="FF000000"/>
      </top>
      <bottom style="thin">
        <color indexed="64"/>
      </bottom>
      <diagonal/>
    </border>
  </borders>
  <cellStyleXfs count="12">
    <xf numFmtId="0" fontId="0" fillId="0" borderId="0"/>
    <xf numFmtId="9" fontId="15" fillId="0" borderId="0" applyFont="0" applyFill="0" applyBorder="0" applyAlignment="0" applyProtection="0"/>
    <xf numFmtId="0" fontId="16" fillId="0" borderId="0"/>
    <xf numFmtId="44" fontId="17" fillId="0" borderId="0" applyFont="0" applyFill="0" applyBorder="0" applyAlignment="0" applyProtection="0"/>
    <xf numFmtId="0" fontId="21" fillId="0" borderId="0"/>
    <xf numFmtId="44" fontId="21" fillId="0" borderId="0" applyFont="0" applyFill="0" applyBorder="0" applyAlignment="0" applyProtection="0"/>
    <xf numFmtId="0" fontId="23" fillId="10" borderId="46">
      <alignment horizontal="left" vertical="center" wrapText="1"/>
    </xf>
    <xf numFmtId="168" fontId="21" fillId="0" borderId="0" applyFont="0" applyFill="0" applyBorder="0" applyAlignment="0" applyProtection="0">
      <alignment vertical="center"/>
    </xf>
    <xf numFmtId="169" fontId="16" fillId="0" borderId="0" applyFont="0" applyFill="0" applyBorder="0" applyAlignment="0" applyProtection="0"/>
    <xf numFmtId="0" fontId="24" fillId="0" borderId="0"/>
    <xf numFmtId="0" fontId="22" fillId="0" borderId="0" applyNumberFormat="0" applyFill="0" applyBorder="0" applyProtection="0"/>
    <xf numFmtId="9" fontId="16" fillId="0" borderId="0" applyFont="0" applyFill="0" applyBorder="0" applyAlignment="0" applyProtection="0"/>
  </cellStyleXfs>
  <cellXfs count="299">
    <xf numFmtId="0" fontId="0" fillId="0" borderId="0" xfId="0"/>
    <xf numFmtId="0" fontId="1" fillId="0" borderId="0" xfId="0" applyFont="1" applyAlignment="1">
      <alignment vertical="center"/>
    </xf>
    <xf numFmtId="0" fontId="2"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horizontal="righ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7" fillId="0" borderId="0" xfId="0" applyFont="1" applyAlignment="1">
      <alignment vertical="center"/>
    </xf>
    <xf numFmtId="0" fontId="5" fillId="0" borderId="0" xfId="0" applyFont="1" applyAlignment="1">
      <alignment vertical="center"/>
    </xf>
    <xf numFmtId="0" fontId="8" fillId="2" borderId="23" xfId="0" applyFont="1" applyFill="1" applyBorder="1" applyAlignment="1">
      <alignment horizontal="center" vertical="center" wrapText="1"/>
    </xf>
    <xf numFmtId="0" fontId="10" fillId="0" borderId="22" xfId="0" applyFont="1" applyBorder="1" applyAlignment="1">
      <alignment horizontal="center" vertical="center" wrapText="1"/>
    </xf>
    <xf numFmtId="0" fontId="8" fillId="0" borderId="8" xfId="0" applyFont="1" applyBorder="1" applyAlignment="1">
      <alignment horizontal="center" vertical="center"/>
    </xf>
    <xf numFmtId="0" fontId="11" fillId="2" borderId="24" xfId="0" applyFont="1" applyFill="1" applyBorder="1" applyAlignment="1">
      <alignment horizontal="center" vertical="center"/>
    </xf>
    <xf numFmtId="0" fontId="11" fillId="0" borderId="23" xfId="0" applyFont="1" applyBorder="1" applyAlignment="1">
      <alignment horizontal="center" vertical="center"/>
    </xf>
    <xf numFmtId="0" fontId="11" fillId="3" borderId="24" xfId="0" applyFont="1" applyFill="1" applyBorder="1" applyAlignment="1">
      <alignment horizontal="center" vertical="center"/>
    </xf>
    <xf numFmtId="0" fontId="11" fillId="2" borderId="23" xfId="0" applyFont="1" applyFill="1" applyBorder="1" applyAlignment="1">
      <alignment horizontal="center" vertical="center"/>
    </xf>
    <xf numFmtId="0" fontId="11" fillId="4" borderId="25" xfId="0" applyFont="1" applyFill="1" applyBorder="1" applyAlignment="1">
      <alignment horizontal="center" vertical="center" wrapText="1"/>
    </xf>
    <xf numFmtId="0" fontId="11" fillId="4" borderId="23" xfId="0" applyFont="1" applyFill="1" applyBorder="1" applyAlignment="1">
      <alignment horizontal="center" vertical="center" textRotation="90" wrapText="1"/>
    </xf>
    <xf numFmtId="165" fontId="11" fillId="4" borderId="25" xfId="0" applyNumberFormat="1"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5" borderId="26" xfId="0" applyFont="1" applyFill="1" applyBorder="1" applyAlignment="1">
      <alignment horizontal="center" vertical="center"/>
    </xf>
    <xf numFmtId="0" fontId="11" fillId="0" borderId="23" xfId="0" applyFont="1" applyBorder="1" applyAlignment="1">
      <alignment horizontal="center" vertical="center" wrapText="1"/>
    </xf>
    <xf numFmtId="0" fontId="11" fillId="6" borderId="23" xfId="0" applyFont="1" applyFill="1" applyBorder="1" applyAlignment="1">
      <alignment horizontal="center" vertical="center" textRotation="90" wrapText="1"/>
    </xf>
    <xf numFmtId="0" fontId="11" fillId="0" borderId="22" xfId="0" applyFont="1" applyBorder="1" applyAlignment="1">
      <alignment horizontal="center" vertical="center"/>
    </xf>
    <xf numFmtId="0" fontId="11" fillId="7" borderId="23" xfId="0" applyFont="1" applyFill="1" applyBorder="1" applyAlignment="1">
      <alignment horizontal="center" vertical="center"/>
    </xf>
    <xf numFmtId="0" fontId="11" fillId="7" borderId="23" xfId="0" applyFont="1" applyFill="1" applyBorder="1" applyAlignment="1">
      <alignment horizontal="center" vertical="center" textRotation="90" wrapText="1"/>
    </xf>
    <xf numFmtId="165" fontId="11" fillId="7" borderId="23" xfId="0" applyNumberFormat="1" applyFont="1" applyFill="1" applyBorder="1" applyAlignment="1">
      <alignment horizontal="center" vertical="center"/>
    </xf>
    <xf numFmtId="0" fontId="1" fillId="0" borderId="28" xfId="0" applyFont="1" applyBorder="1" applyAlignment="1">
      <alignment vertical="center"/>
    </xf>
    <xf numFmtId="0" fontId="1" fillId="0" borderId="29" xfId="0" applyFont="1" applyBorder="1" applyAlignment="1">
      <alignment vertical="center"/>
    </xf>
    <xf numFmtId="0" fontId="1" fillId="0" borderId="30" xfId="0" applyFont="1" applyBorder="1" applyAlignment="1">
      <alignment vertical="center"/>
    </xf>
    <xf numFmtId="0" fontId="8" fillId="0" borderId="15" xfId="0" applyFont="1" applyBorder="1" applyAlignment="1">
      <alignment horizontal="center" vertical="center" wrapText="1"/>
    </xf>
    <xf numFmtId="0" fontId="8" fillId="0" borderId="15" xfId="0" applyFont="1" applyBorder="1" applyAlignment="1">
      <alignment horizontal="center" vertical="center"/>
    </xf>
    <xf numFmtId="9" fontId="11" fillId="9" borderId="24" xfId="0" applyNumberFormat="1" applyFont="1" applyFill="1" applyBorder="1" applyAlignment="1">
      <alignment horizontal="center" vertical="center"/>
    </xf>
    <xf numFmtId="0" fontId="11" fillId="9" borderId="24" xfId="0" applyFont="1" applyFill="1" applyBorder="1" applyAlignment="1">
      <alignment horizontal="center" vertical="center" wrapText="1"/>
    </xf>
    <xf numFmtId="0" fontId="11" fillId="0" borderId="22" xfId="0" applyFont="1" applyBorder="1" applyAlignment="1">
      <alignment horizontal="center" vertical="center" wrapText="1"/>
    </xf>
    <xf numFmtId="0" fontId="0" fillId="0" borderId="0" xfId="0" applyAlignment="1">
      <alignment vertical="center"/>
    </xf>
    <xf numFmtId="0" fontId="11" fillId="0" borderId="23" xfId="0" applyFont="1" applyBorder="1" applyAlignment="1">
      <alignment horizontal="left" vertical="center" wrapText="1"/>
    </xf>
    <xf numFmtId="0" fontId="10" fillId="0" borderId="19" xfId="0" applyFont="1" applyBorder="1" applyAlignment="1">
      <alignment horizontal="center" vertical="center" wrapText="1"/>
    </xf>
    <xf numFmtId="0" fontId="8" fillId="0" borderId="5" xfId="0" applyFont="1" applyBorder="1" applyAlignment="1">
      <alignment horizontal="center" vertical="center"/>
    </xf>
    <xf numFmtId="0" fontId="12" fillId="0" borderId="19" xfId="0" applyFont="1" applyBorder="1" applyAlignment="1">
      <alignment horizontal="center" vertical="center"/>
    </xf>
    <xf numFmtId="0" fontId="11" fillId="0" borderId="17" xfId="0" applyFont="1" applyBorder="1" applyAlignment="1">
      <alignment horizontal="center" vertical="center" wrapText="1"/>
    </xf>
    <xf numFmtId="0" fontId="10" fillId="0" borderId="19" xfId="0" applyFont="1" applyBorder="1" applyAlignment="1">
      <alignment horizontal="center" vertical="center"/>
    </xf>
    <xf numFmtId="0" fontId="11" fillId="6" borderId="17" xfId="0" applyFont="1" applyFill="1" applyBorder="1" applyAlignment="1">
      <alignment horizontal="center" vertical="center" textRotation="90" wrapText="1"/>
    </xf>
    <xf numFmtId="165" fontId="10" fillId="6" borderId="19" xfId="0" applyNumberFormat="1" applyFont="1" applyFill="1" applyBorder="1" applyAlignment="1">
      <alignment horizontal="center" vertical="center" textRotation="90"/>
    </xf>
    <xf numFmtId="0" fontId="11" fillId="5" borderId="2" xfId="0" applyFont="1" applyFill="1" applyBorder="1" applyAlignment="1">
      <alignment horizontal="center" vertical="center"/>
    </xf>
    <xf numFmtId="0" fontId="11" fillId="0" borderId="34" xfId="0" applyFont="1" applyBorder="1" applyAlignment="1">
      <alignment horizontal="center" vertical="center"/>
    </xf>
    <xf numFmtId="0" fontId="11" fillId="0" borderId="15" xfId="0" applyFont="1" applyBorder="1" applyAlignment="1">
      <alignment horizontal="center" vertical="center" wrapText="1"/>
    </xf>
    <xf numFmtId="0" fontId="11" fillId="6" borderId="24" xfId="0" applyFont="1" applyFill="1" applyBorder="1" applyAlignment="1">
      <alignment horizontal="center" vertical="center" textRotation="90" wrapText="1"/>
    </xf>
    <xf numFmtId="0" fontId="11" fillId="5" borderId="7" xfId="0" applyFont="1" applyFill="1" applyBorder="1" applyAlignment="1">
      <alignment horizontal="center" vertical="center"/>
    </xf>
    <xf numFmtId="0" fontId="8" fillId="0" borderId="7" xfId="0" applyFont="1" applyBorder="1" applyAlignment="1">
      <alignment horizontal="center" vertical="center"/>
    </xf>
    <xf numFmtId="165" fontId="12" fillId="0" borderId="36" xfId="0" applyNumberFormat="1" applyFont="1" applyBorder="1" applyAlignment="1">
      <alignment horizontal="center" vertical="center"/>
    </xf>
    <xf numFmtId="0" fontId="11" fillId="5" borderId="26" xfId="0" applyFont="1" applyFill="1" applyBorder="1" applyAlignment="1">
      <alignment horizontal="left" vertical="center"/>
    </xf>
    <xf numFmtId="0" fontId="11" fillId="5" borderId="2" xfId="0" applyFont="1" applyFill="1" applyBorder="1" applyAlignment="1">
      <alignment horizontal="left" vertical="center"/>
    </xf>
    <xf numFmtId="0" fontId="11" fillId="5" borderId="7" xfId="0" applyFont="1" applyFill="1" applyBorder="1" applyAlignment="1">
      <alignment horizontal="left" vertical="center"/>
    </xf>
    <xf numFmtId="9" fontId="11" fillId="0" borderId="33" xfId="1" applyFont="1" applyFill="1" applyBorder="1" applyAlignment="1">
      <alignment horizontal="center" vertical="center"/>
    </xf>
    <xf numFmtId="0" fontId="11" fillId="0" borderId="34" xfId="0" applyFont="1" applyBorder="1" applyAlignment="1">
      <alignment horizontal="center" vertical="center" wrapText="1"/>
    </xf>
    <xf numFmtId="9" fontId="11" fillId="0" borderId="19" xfId="1" applyFont="1" applyFill="1" applyBorder="1" applyAlignment="1">
      <alignment horizontal="center" vertical="center"/>
    </xf>
    <xf numFmtId="0" fontId="11" fillId="0" borderId="19" xfId="0" applyFont="1" applyBorder="1" applyAlignment="1">
      <alignment horizontal="center" vertical="center" wrapText="1"/>
    </xf>
    <xf numFmtId="0" fontId="11" fillId="0" borderId="17" xfId="0" applyFont="1" applyBorder="1" applyAlignment="1">
      <alignment horizontal="center" vertical="center"/>
    </xf>
    <xf numFmtId="9" fontId="11" fillId="0" borderId="24" xfId="1" applyFont="1" applyFill="1" applyBorder="1" applyAlignment="1">
      <alignment horizontal="center" vertical="center"/>
    </xf>
    <xf numFmtId="0" fontId="11" fillId="0" borderId="24" xfId="0" applyFont="1" applyBorder="1" applyAlignment="1">
      <alignment horizontal="center" vertical="center" wrapText="1"/>
    </xf>
    <xf numFmtId="9" fontId="11" fillId="0" borderId="24" xfId="1" applyFont="1" applyFill="1" applyBorder="1" applyAlignment="1">
      <alignment horizontal="center" vertical="center" wrapText="1"/>
    </xf>
    <xf numFmtId="9" fontId="11" fillId="0" borderId="27" xfId="1" applyFont="1" applyFill="1" applyBorder="1" applyAlignment="1">
      <alignment horizontal="center" vertical="center" wrapText="1"/>
    </xf>
    <xf numFmtId="0" fontId="11" fillId="0" borderId="33" xfId="0" applyFont="1" applyBorder="1" applyAlignment="1">
      <alignment horizontal="center" vertical="center" wrapText="1"/>
    </xf>
    <xf numFmtId="9" fontId="11" fillId="0" borderId="34" xfId="0" applyNumberFormat="1" applyFont="1" applyBorder="1" applyAlignment="1">
      <alignment horizontal="center" vertical="center"/>
    </xf>
    <xf numFmtId="0" fontId="11" fillId="0" borderId="26" xfId="0" applyFont="1" applyBorder="1" applyAlignment="1">
      <alignment horizontal="center" vertical="center"/>
    </xf>
    <xf numFmtId="0" fontId="11" fillId="0" borderId="7" xfId="0" applyFont="1" applyBorder="1" applyAlignment="1">
      <alignment horizontal="center" vertical="center"/>
    </xf>
    <xf numFmtId="0" fontId="11" fillId="0" borderId="24" xfId="0" applyFont="1" applyBorder="1" applyAlignment="1">
      <alignment horizontal="center" vertical="center"/>
    </xf>
    <xf numFmtId="9" fontId="11" fillId="0" borderId="24" xfId="0" applyNumberFormat="1" applyFont="1" applyBorder="1" applyAlignment="1">
      <alignment horizontal="center" vertical="center"/>
    </xf>
    <xf numFmtId="9" fontId="11" fillId="0" borderId="27" xfId="0" applyNumberFormat="1" applyFont="1" applyBorder="1" applyAlignment="1">
      <alignment horizontal="center" vertical="center"/>
    </xf>
    <xf numFmtId="0" fontId="11" fillId="0" borderId="27" xfId="0" applyFont="1" applyBorder="1" applyAlignment="1">
      <alignment horizontal="center" vertical="center"/>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1" fillId="0" borderId="2" xfId="0" applyFont="1" applyBorder="1" applyAlignment="1">
      <alignment horizontal="center" vertical="center"/>
    </xf>
    <xf numFmtId="0" fontId="11" fillId="0" borderId="24" xfId="0" applyFont="1" applyBorder="1" applyAlignment="1">
      <alignment horizontal="left" vertical="center" wrapText="1"/>
    </xf>
    <xf numFmtId="9" fontId="11" fillId="0" borderId="27" xfId="1" applyFont="1" applyFill="1" applyBorder="1" applyAlignment="1">
      <alignment horizontal="center" vertical="center"/>
    </xf>
    <xf numFmtId="165" fontId="11" fillId="0" borderId="23" xfId="0" applyNumberFormat="1" applyFont="1" applyBorder="1" applyAlignment="1">
      <alignment horizontal="center" vertical="center"/>
    </xf>
    <xf numFmtId="0" fontId="11" fillId="0" borderId="34" xfId="0" applyFont="1" applyBorder="1" applyAlignment="1">
      <alignment horizontal="left" vertical="center" wrapText="1"/>
    </xf>
    <xf numFmtId="0" fontId="11" fillId="0" borderId="22" xfId="0" applyFont="1" applyBorder="1" applyAlignment="1">
      <alignment horizontal="left" vertical="center"/>
    </xf>
    <xf numFmtId="0" fontId="11" fillId="0" borderId="19" xfId="0" applyFont="1" applyBorder="1" applyAlignment="1">
      <alignment horizontal="left" vertical="center"/>
    </xf>
    <xf numFmtId="0" fontId="11" fillId="0" borderId="34" xfId="0" applyFont="1" applyBorder="1" applyAlignment="1">
      <alignment horizontal="left" vertical="top" wrapText="1"/>
    </xf>
    <xf numFmtId="9" fontId="11" fillId="0" borderId="33" xfId="1" applyFont="1" applyFill="1" applyBorder="1" applyAlignment="1">
      <alignment horizontal="center" vertical="center" wrapText="1"/>
    </xf>
    <xf numFmtId="0" fontId="11" fillId="0" borderId="0" xfId="0" applyFont="1" applyAlignment="1">
      <alignment horizontal="center" vertical="center"/>
    </xf>
    <xf numFmtId="9" fontId="11" fillId="0" borderId="34" xfId="1"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5" borderId="34" xfId="0" applyFont="1" applyFill="1" applyBorder="1" applyAlignment="1">
      <alignment horizontal="center" vertical="center"/>
    </xf>
    <xf numFmtId="0" fontId="11" fillId="5" borderId="34" xfId="0" applyFont="1" applyFill="1" applyBorder="1" applyAlignment="1">
      <alignment horizontal="left" vertical="center"/>
    </xf>
    <xf numFmtId="0" fontId="11" fillId="6" borderId="34" xfId="0" applyFont="1" applyFill="1" applyBorder="1" applyAlignment="1">
      <alignment horizontal="center" vertical="center" textRotation="90" wrapText="1"/>
    </xf>
    <xf numFmtId="9" fontId="11" fillId="0" borderId="27" xfId="1" applyFont="1" applyBorder="1" applyAlignment="1">
      <alignment horizontal="center" vertical="center"/>
    </xf>
    <xf numFmtId="0" fontId="8" fillId="4" borderId="23" xfId="0" applyFont="1" applyFill="1" applyBorder="1" applyAlignment="1">
      <alignment horizontal="center" vertical="center" wrapText="1"/>
    </xf>
    <xf numFmtId="165" fontId="8" fillId="4" borderId="23" xfId="0" applyNumberFormat="1" applyFont="1" applyFill="1" applyBorder="1" applyAlignment="1">
      <alignment horizontal="center" vertical="center" textRotation="90" wrapText="1"/>
    </xf>
    <xf numFmtId="0" fontId="8" fillId="8" borderId="23" xfId="0" applyFont="1" applyFill="1" applyBorder="1" applyAlignment="1">
      <alignment horizontal="center" vertical="center" textRotation="90" wrapText="1"/>
    </xf>
    <xf numFmtId="0" fontId="8" fillId="8" borderId="23" xfId="0" applyFont="1" applyFill="1" applyBorder="1" applyAlignment="1">
      <alignment horizontal="center" vertical="center" wrapText="1"/>
    </xf>
    <xf numFmtId="165" fontId="8" fillId="8" borderId="23" xfId="0" applyNumberFormat="1" applyFont="1" applyFill="1" applyBorder="1" applyAlignment="1">
      <alignment horizontal="center" vertical="center" textRotation="90" wrapText="1"/>
    </xf>
    <xf numFmtId="165" fontId="11" fillId="0" borderId="34" xfId="0" applyNumberFormat="1" applyFont="1" applyBorder="1" applyAlignment="1">
      <alignment horizontal="center" vertical="center"/>
    </xf>
    <xf numFmtId="0" fontId="25" fillId="0" borderId="34" xfId="2" applyFont="1" applyBorder="1" applyAlignment="1">
      <alignment horizontal="center" vertical="center" wrapText="1"/>
    </xf>
    <xf numFmtId="165" fontId="8" fillId="8" borderId="17" xfId="0" applyNumberFormat="1" applyFont="1" applyFill="1" applyBorder="1" applyAlignment="1">
      <alignment horizontal="center" vertical="center" textRotation="90" wrapText="1"/>
    </xf>
    <xf numFmtId="165" fontId="8" fillId="8" borderId="24" xfId="0" applyNumberFormat="1" applyFont="1" applyFill="1" applyBorder="1" applyAlignment="1">
      <alignment horizontal="center" vertical="center" textRotation="90" wrapText="1"/>
    </xf>
    <xf numFmtId="165" fontId="11" fillId="0" borderId="23" xfId="0" applyNumberFormat="1" applyFont="1" applyBorder="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10" xfId="0" applyFont="1" applyBorder="1" applyAlignment="1">
      <alignment horizontal="left" vertical="center"/>
    </xf>
    <xf numFmtId="0" fontId="11" fillId="0" borderId="10" xfId="0" applyFont="1" applyBorder="1" applyAlignment="1">
      <alignment horizontal="center"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6" xfId="0" applyFont="1" applyBorder="1" applyAlignment="1">
      <alignment vertical="center"/>
    </xf>
    <xf numFmtId="0" fontId="26" fillId="0" borderId="0" xfId="0" applyFont="1" applyAlignment="1">
      <alignment vertical="center"/>
    </xf>
    <xf numFmtId="0" fontId="8" fillId="0" borderId="0" xfId="0" applyFont="1" applyAlignment="1">
      <alignment vertical="center"/>
    </xf>
    <xf numFmtId="0" fontId="11" fillId="0" borderId="0" xfId="0" applyFont="1" applyAlignment="1">
      <alignment vertical="center" wrapText="1"/>
    </xf>
    <xf numFmtId="44" fontId="11" fillId="0" borderId="0" xfId="3" applyFont="1" applyAlignment="1">
      <alignment vertical="center"/>
    </xf>
    <xf numFmtId="0" fontId="11" fillId="0" borderId="28" xfId="0" applyFont="1" applyBorder="1" applyAlignment="1">
      <alignmen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1" fillId="0" borderId="29" xfId="0" applyFont="1" applyBorder="1" applyAlignment="1">
      <alignment horizontal="center" vertical="center"/>
    </xf>
    <xf numFmtId="0" fontId="11" fillId="0" borderId="30" xfId="0" applyFont="1" applyBorder="1" applyAlignment="1">
      <alignment vertical="center"/>
    </xf>
    <xf numFmtId="4" fontId="11" fillId="0" borderId="0" xfId="0" applyNumberFormat="1" applyFont="1" applyAlignment="1">
      <alignment horizontal="center" vertical="center"/>
    </xf>
    <xf numFmtId="0" fontId="27" fillId="0" borderId="15" xfId="0" applyFont="1" applyBorder="1" applyAlignment="1">
      <alignment horizontal="center" vertical="center"/>
    </xf>
    <xf numFmtId="0" fontId="27" fillId="0" borderId="23" xfId="0" applyFont="1" applyBorder="1" applyAlignment="1">
      <alignment horizontal="center" vertical="center"/>
    </xf>
    <xf numFmtId="0" fontId="27" fillId="6" borderId="23" xfId="0" applyFont="1" applyFill="1" applyBorder="1" applyAlignment="1">
      <alignment vertical="center" textRotation="90" wrapText="1"/>
    </xf>
    <xf numFmtId="0" fontId="8" fillId="2" borderId="23" xfId="0" applyFont="1" applyFill="1" applyBorder="1" applyAlignment="1">
      <alignment horizontal="left" vertical="center"/>
    </xf>
    <xf numFmtId="0" fontId="8" fillId="0" borderId="0" xfId="0" applyFont="1" applyAlignment="1">
      <alignment horizontal="left" vertical="center"/>
    </xf>
    <xf numFmtId="0" fontId="11" fillId="0" borderId="23" xfId="0" applyFont="1" applyBorder="1" applyAlignment="1">
      <alignment vertical="center"/>
    </xf>
    <xf numFmtId="0" fontId="25" fillId="0" borderId="35" xfId="2" applyFont="1" applyBorder="1" applyAlignment="1">
      <alignment horizontal="center" vertical="center" wrapText="1"/>
    </xf>
    <xf numFmtId="167" fontId="25" fillId="0" borderId="34" xfId="3" applyNumberFormat="1" applyFont="1" applyFill="1" applyBorder="1" applyAlignment="1">
      <alignment horizontal="center" vertical="center" wrapText="1"/>
    </xf>
    <xf numFmtId="0" fontId="11" fillId="0" borderId="8" xfId="0" applyFont="1" applyBorder="1" applyAlignment="1">
      <alignment horizontal="center" vertical="center" wrapText="1"/>
    </xf>
    <xf numFmtId="9" fontId="11" fillId="0" borderId="0" xfId="1" applyFont="1" applyAlignment="1">
      <alignment vertical="center"/>
    </xf>
    <xf numFmtId="4" fontId="11" fillId="0" borderId="0" xfId="0" applyNumberFormat="1" applyFont="1" applyAlignment="1">
      <alignment vertical="center"/>
    </xf>
    <xf numFmtId="0" fontId="28" fillId="0" borderId="23" xfId="0" applyFont="1" applyBorder="1" applyAlignment="1">
      <alignment vertical="center" wrapText="1"/>
    </xf>
    <xf numFmtId="0" fontId="11" fillId="3" borderId="23" xfId="0" applyFont="1" applyFill="1" applyBorder="1" applyAlignment="1">
      <alignment horizontal="center" vertical="center"/>
    </xf>
    <xf numFmtId="0" fontId="11" fillId="0" borderId="24" xfId="0" applyFont="1" applyFill="1" applyBorder="1" applyAlignment="1">
      <alignment horizontal="left" vertical="center" wrapText="1"/>
    </xf>
    <xf numFmtId="0" fontId="11" fillId="0" borderId="34"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2" borderId="34" xfId="0" applyFont="1" applyFill="1" applyBorder="1" applyAlignment="1">
      <alignment horizontal="center" vertical="center"/>
    </xf>
    <xf numFmtId="10" fontId="11" fillId="0" borderId="0" xfId="0" applyNumberFormat="1" applyFont="1" applyAlignment="1">
      <alignment vertical="center"/>
    </xf>
    <xf numFmtId="0" fontId="20" fillId="0" borderId="0" xfId="0" applyFont="1" applyFill="1" applyAlignment="1">
      <alignment vertical="center"/>
    </xf>
    <xf numFmtId="0" fontId="19" fillId="0" borderId="0" xfId="0" applyFont="1" applyFill="1" applyAlignment="1">
      <alignment vertical="center" wrapText="1"/>
    </xf>
    <xf numFmtId="0" fontId="20" fillId="0" borderId="10" xfId="0" applyFont="1" applyFill="1" applyBorder="1" applyAlignment="1">
      <alignment vertical="center"/>
    </xf>
    <xf numFmtId="0" fontId="20" fillId="0" borderId="19" xfId="0" applyFont="1" applyFill="1" applyBorder="1" applyAlignment="1">
      <alignment vertical="center"/>
    </xf>
    <xf numFmtId="0" fontId="20" fillId="0" borderId="24" xfId="0" applyFont="1" applyFill="1" applyBorder="1" applyAlignment="1">
      <alignment vertical="center"/>
    </xf>
    <xf numFmtId="0" fontId="20" fillId="0" borderId="29" xfId="0" applyFont="1" applyFill="1" applyBorder="1" applyAlignment="1">
      <alignment vertical="center"/>
    </xf>
    <xf numFmtId="165" fontId="11" fillId="7" borderId="35" xfId="0" applyNumberFormat="1" applyFont="1" applyFill="1" applyBorder="1" applyAlignment="1">
      <alignment horizontal="center" vertical="center"/>
    </xf>
    <xf numFmtId="165" fontId="11" fillId="7" borderId="36" xfId="0" applyNumberFormat="1" applyFont="1" applyFill="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20" fillId="0" borderId="24" xfId="0" applyFont="1" applyFill="1" applyBorder="1" applyAlignment="1">
      <alignment horizontal="center" vertical="center" wrapText="1"/>
    </xf>
    <xf numFmtId="0" fontId="19" fillId="0" borderId="32" xfId="0" applyFont="1" applyFill="1" applyBorder="1" applyAlignment="1">
      <alignment horizontal="center" vertical="center" wrapText="1"/>
    </xf>
    <xf numFmtId="0" fontId="20" fillId="0" borderId="23" xfId="0" applyFont="1" applyFill="1" applyBorder="1" applyAlignment="1">
      <alignment vertical="center" wrapText="1"/>
    </xf>
    <xf numFmtId="0" fontId="20" fillId="0" borderId="23" xfId="0" applyFont="1" applyFill="1" applyBorder="1" applyAlignment="1">
      <alignment horizontal="center" vertical="center"/>
    </xf>
    <xf numFmtId="0" fontId="27" fillId="0" borderId="23" xfId="0" applyFont="1" applyFill="1" applyBorder="1" applyAlignment="1">
      <alignment horizontal="center" vertical="center"/>
    </xf>
    <xf numFmtId="0" fontId="13" fillId="0" borderId="36" xfId="0" applyFont="1" applyBorder="1" applyAlignment="1">
      <alignment horizontal="left" vertical="center" wrapText="1"/>
    </xf>
    <xf numFmtId="166" fontId="11" fillId="0" borderId="36" xfId="0" applyNumberFormat="1" applyFont="1" applyBorder="1" applyAlignment="1">
      <alignment horizontal="center" vertical="center" wrapText="1"/>
    </xf>
    <xf numFmtId="9" fontId="11" fillId="0" borderId="36" xfId="1" applyFont="1" applyFill="1" applyBorder="1" applyAlignment="1">
      <alignment horizontal="center" vertical="center"/>
    </xf>
    <xf numFmtId="165" fontId="12" fillId="0" borderId="35" xfId="0" applyNumberFormat="1" applyFont="1" applyBorder="1" applyAlignment="1">
      <alignment horizontal="center" vertical="center"/>
    </xf>
    <xf numFmtId="0" fontId="13" fillId="0" borderId="35" xfId="0" applyFont="1" applyBorder="1" applyAlignment="1">
      <alignment horizontal="left" vertical="center" wrapText="1"/>
    </xf>
    <xf numFmtId="166" fontId="11" fillId="0" borderId="35" xfId="0" applyNumberFormat="1" applyFont="1" applyBorder="1" applyAlignment="1">
      <alignment horizontal="center" vertical="center" wrapText="1"/>
    </xf>
    <xf numFmtId="9" fontId="11" fillId="0" borderId="35" xfId="1" applyFont="1" applyFill="1" applyBorder="1" applyAlignment="1">
      <alignment horizontal="center" vertical="center"/>
    </xf>
    <xf numFmtId="0" fontId="11" fillId="7" borderId="36" xfId="0" applyFont="1" applyFill="1" applyBorder="1" applyAlignment="1">
      <alignment horizontal="center" vertical="center"/>
    </xf>
    <xf numFmtId="0" fontId="11" fillId="7" borderId="36" xfId="0" applyFont="1" applyFill="1" applyBorder="1" applyAlignment="1">
      <alignment horizontal="center" vertical="center" textRotation="90" wrapText="1"/>
    </xf>
    <xf numFmtId="0" fontId="11" fillId="0" borderId="35" xfId="0" applyFont="1" applyFill="1" applyBorder="1" applyAlignment="1">
      <alignment horizontal="center" vertical="center" wrapText="1"/>
    </xf>
    <xf numFmtId="0" fontId="11" fillId="7" borderId="35" xfId="0" applyFont="1" applyFill="1" applyBorder="1" applyAlignment="1">
      <alignment horizontal="center" vertical="center"/>
    </xf>
    <xf numFmtId="0" fontId="11" fillId="7" borderId="35" xfId="0" applyFont="1" applyFill="1" applyBorder="1" applyAlignment="1">
      <alignment horizontal="center" vertical="center" textRotation="90" wrapText="1"/>
    </xf>
    <xf numFmtId="0" fontId="25" fillId="0" borderId="24" xfId="0" applyFont="1" applyFill="1" applyBorder="1" applyAlignment="1">
      <alignment horizontal="left" vertical="center" wrapText="1"/>
    </xf>
    <xf numFmtId="0" fontId="25" fillId="0" borderId="24" xfId="0" applyFont="1" applyBorder="1" applyAlignment="1">
      <alignment horizontal="left" vertical="center" wrapText="1"/>
    </xf>
    <xf numFmtId="10" fontId="25" fillId="0" borderId="47" xfId="1" applyNumberFormat="1" applyFont="1" applyFill="1" applyBorder="1" applyAlignment="1">
      <alignment horizontal="center" vertical="center"/>
    </xf>
    <xf numFmtId="0" fontId="11" fillId="0" borderId="24" xfId="0" applyFont="1" applyFill="1" applyBorder="1" applyAlignment="1">
      <alignment horizontal="center" vertical="center" wrapText="1"/>
    </xf>
    <xf numFmtId="0" fontId="30" fillId="0" borderId="23" xfId="0" applyFont="1" applyFill="1" applyBorder="1" applyAlignment="1">
      <alignment horizontal="center" vertical="center"/>
    </xf>
    <xf numFmtId="165" fontId="31" fillId="0" borderId="23" xfId="0" applyNumberFormat="1" applyFont="1" applyBorder="1" applyAlignment="1">
      <alignment horizontal="center" vertical="center"/>
    </xf>
    <xf numFmtId="0" fontId="20" fillId="0" borderId="22" xfId="0" applyFont="1" applyFill="1" applyBorder="1" applyAlignment="1">
      <alignment horizontal="center" vertical="center" wrapText="1"/>
    </xf>
    <xf numFmtId="0" fontId="25" fillId="0" borderId="24" xfId="0" applyFont="1" applyBorder="1" applyAlignment="1">
      <alignment horizontal="center" vertical="center" wrapText="1"/>
    </xf>
    <xf numFmtId="165" fontId="31" fillId="0" borderId="23" xfId="0" applyNumberFormat="1" applyFont="1" applyBorder="1" applyAlignment="1">
      <alignment horizontal="right" vertical="center"/>
    </xf>
    <xf numFmtId="0" fontId="8" fillId="2" borderId="17" xfId="0" applyFont="1" applyFill="1" applyBorder="1" applyAlignment="1">
      <alignment horizontal="center" vertical="center" wrapText="1"/>
    </xf>
    <xf numFmtId="0" fontId="3" fillId="0" borderId="19" xfId="0" applyFont="1" applyBorder="1" applyAlignment="1">
      <alignment vertical="center"/>
    </xf>
    <xf numFmtId="0" fontId="3" fillId="0" borderId="22" xfId="0" applyFont="1" applyBorder="1" applyAlignment="1">
      <alignment vertical="center"/>
    </xf>
    <xf numFmtId="0" fontId="8" fillId="2" borderId="17" xfId="0" applyFont="1" applyFill="1" applyBorder="1" applyAlignment="1">
      <alignment horizontal="center" vertical="center" textRotation="90"/>
    </xf>
    <xf numFmtId="0" fontId="8" fillId="2" borderId="17" xfId="0" applyFont="1" applyFill="1" applyBorder="1" applyAlignment="1">
      <alignment horizontal="center" vertical="center" textRotation="90" wrapText="1"/>
    </xf>
    <xf numFmtId="0" fontId="8" fillId="2" borderId="20" xfId="0" applyFont="1" applyFill="1" applyBorder="1" applyAlignment="1">
      <alignment horizontal="center" vertical="center" wrapText="1"/>
    </xf>
    <xf numFmtId="0" fontId="3" fillId="0" borderId="21" xfId="0" applyFont="1" applyBorder="1" applyAlignment="1">
      <alignment vertical="center"/>
    </xf>
    <xf numFmtId="0" fontId="5" fillId="0" borderId="13" xfId="0" applyFont="1" applyBorder="1" applyAlignment="1">
      <alignment horizontal="left" vertical="center"/>
    </xf>
    <xf numFmtId="0" fontId="3" fillId="0" borderId="14" xfId="0" applyFont="1" applyBorder="1" applyAlignment="1">
      <alignment vertical="center"/>
    </xf>
    <xf numFmtId="0" fontId="3" fillId="0" borderId="15" xfId="0" applyFont="1" applyBorder="1" applyAlignment="1">
      <alignment vertical="center"/>
    </xf>
    <xf numFmtId="0" fontId="8" fillId="2" borderId="13" xfId="0" applyFont="1" applyFill="1" applyBorder="1" applyAlignment="1">
      <alignment horizontal="center" vertical="center" wrapText="1"/>
    </xf>
    <xf numFmtId="0" fontId="8" fillId="2" borderId="13" xfId="0" applyFont="1" applyFill="1" applyBorder="1" applyAlignment="1">
      <alignment horizontal="center" vertical="center"/>
    </xf>
    <xf numFmtId="0" fontId="3" fillId="0" borderId="18" xfId="0" applyFont="1" applyBorder="1" applyAlignment="1">
      <alignment vertical="center"/>
    </xf>
    <xf numFmtId="0" fontId="4" fillId="0" borderId="1" xfId="0" applyFont="1" applyBorder="1" applyAlignment="1">
      <alignment horizontal="center"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2" borderId="13" xfId="0" applyFont="1" applyFill="1" applyBorder="1" applyAlignment="1">
      <alignment horizontal="left" vertical="center"/>
    </xf>
    <xf numFmtId="0" fontId="4" fillId="0" borderId="13" xfId="0" applyFont="1" applyBorder="1" applyAlignment="1">
      <alignment horizontal="center" vertical="center"/>
    </xf>
    <xf numFmtId="0" fontId="5" fillId="0" borderId="13" xfId="0" applyFont="1" applyBorder="1" applyAlignment="1">
      <alignment vertical="center"/>
    </xf>
    <xf numFmtId="0" fontId="2" fillId="0" borderId="1" xfId="0" applyFont="1" applyBorder="1" applyAlignment="1">
      <alignment horizontal="center" wrapText="1"/>
    </xf>
    <xf numFmtId="0" fontId="3" fillId="0" borderId="2" xfId="0" applyFont="1" applyBorder="1"/>
    <xf numFmtId="0" fontId="3" fillId="0" borderId="3" xfId="0" applyFont="1" applyBorder="1"/>
    <xf numFmtId="0" fontId="3" fillId="0" borderId="4" xfId="0" applyFont="1" applyBorder="1"/>
    <xf numFmtId="0" fontId="0" fillId="0" borderId="0" xfId="0"/>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0" borderId="4" xfId="0" applyFont="1" applyBorder="1" applyAlignment="1">
      <alignment vertical="center"/>
    </xf>
    <xf numFmtId="0" fontId="0" fillId="0" borderId="0" xfId="0" applyAlignment="1">
      <alignment vertical="center"/>
    </xf>
    <xf numFmtId="0" fontId="3" fillId="0" borderId="5" xfId="0" applyFont="1" applyBorder="1" applyAlignment="1">
      <alignment vertical="center"/>
    </xf>
    <xf numFmtId="0" fontId="6" fillId="0" borderId="13" xfId="0" applyFont="1" applyBorder="1" applyAlignment="1">
      <alignment vertical="center"/>
    </xf>
    <xf numFmtId="0" fontId="9" fillId="2" borderId="17" xfId="0" applyFont="1" applyFill="1" applyBorder="1" applyAlignment="1">
      <alignment horizontal="center" vertical="center" wrapText="1"/>
    </xf>
    <xf numFmtId="0" fontId="6" fillId="2" borderId="13" xfId="0" applyFont="1" applyFill="1" applyBorder="1" applyAlignment="1">
      <alignment horizontal="left" vertical="center"/>
    </xf>
    <xf numFmtId="0" fontId="25" fillId="0" borderId="22" xfId="0" applyFont="1" applyBorder="1" applyAlignment="1">
      <alignment vertical="center"/>
    </xf>
    <xf numFmtId="0" fontId="8" fillId="0" borderId="31" xfId="0" applyFont="1" applyBorder="1" applyAlignment="1">
      <alignment horizontal="right" vertical="center" wrapText="1"/>
    </xf>
    <xf numFmtId="0" fontId="25" fillId="0" borderId="31" xfId="0" applyFont="1" applyBorder="1" applyAlignment="1">
      <alignment vertical="center"/>
    </xf>
    <xf numFmtId="0" fontId="8" fillId="2" borderId="13" xfId="0" applyFont="1" applyFill="1" applyBorder="1" applyAlignment="1">
      <alignment horizontal="left" vertical="center"/>
    </xf>
    <xf numFmtId="0" fontId="25" fillId="0" borderId="14" xfId="0" applyFont="1" applyBorder="1" applyAlignment="1">
      <alignment vertical="center"/>
    </xf>
    <xf numFmtId="0" fontId="25" fillId="0" borderId="18" xfId="0" applyFont="1" applyBorder="1" applyAlignment="1">
      <alignment vertical="center"/>
    </xf>
    <xf numFmtId="0" fontId="8" fillId="0" borderId="13" xfId="0" applyFont="1" applyBorder="1" applyAlignment="1">
      <alignment vertical="center"/>
    </xf>
    <xf numFmtId="0" fontId="25" fillId="0" borderId="15" xfId="0" applyFont="1" applyBorder="1" applyAlignment="1">
      <alignment vertical="center"/>
    </xf>
    <xf numFmtId="0" fontId="8" fillId="0" borderId="13" xfId="0" applyFont="1" applyBorder="1" applyAlignment="1">
      <alignment horizontal="center" vertical="center"/>
    </xf>
    <xf numFmtId="0" fontId="11" fillId="0" borderId="1" xfId="0" applyFont="1" applyBorder="1" applyAlignment="1">
      <alignment horizontal="center" vertical="center" wrapText="1"/>
    </xf>
    <xf numFmtId="0" fontId="25" fillId="0" borderId="2" xfId="0" applyFont="1" applyBorder="1" applyAlignment="1">
      <alignment vertical="center"/>
    </xf>
    <xf numFmtId="0" fontId="25" fillId="0" borderId="3" xfId="0" applyFont="1" applyBorder="1" applyAlignment="1">
      <alignment vertical="center"/>
    </xf>
    <xf numFmtId="0" fontId="25" fillId="0" borderId="4" xfId="0" applyFont="1" applyBorder="1" applyAlignment="1">
      <alignment vertical="center"/>
    </xf>
    <xf numFmtId="0" fontId="11" fillId="0" borderId="0" xfId="0" applyFont="1" applyAlignment="1">
      <alignment vertical="center"/>
    </xf>
    <xf numFmtId="0" fontId="25" fillId="0" borderId="5" xfId="0" applyFont="1" applyBorder="1" applyAlignment="1">
      <alignment vertical="center"/>
    </xf>
    <xf numFmtId="0" fontId="25" fillId="0" borderId="6" xfId="0" applyFont="1" applyBorder="1" applyAlignment="1">
      <alignment vertical="center"/>
    </xf>
    <xf numFmtId="0" fontId="25" fillId="0" borderId="7" xfId="0" applyFont="1" applyBorder="1" applyAlignment="1">
      <alignment vertical="center"/>
    </xf>
    <xf numFmtId="0" fontId="25" fillId="0" borderId="8" xfId="0" applyFont="1" applyBorder="1" applyAlignment="1">
      <alignment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25" fillId="0" borderId="19" xfId="0" applyFont="1" applyBorder="1" applyAlignment="1">
      <alignment vertical="center"/>
    </xf>
    <xf numFmtId="0" fontId="8" fillId="2" borderId="32" xfId="0" applyFont="1" applyFill="1" applyBorder="1" applyAlignment="1">
      <alignment horizontal="center" vertical="center" textRotation="90" wrapText="1"/>
    </xf>
    <xf numFmtId="0" fontId="25" fillId="0" borderId="33" xfId="0" applyFont="1" applyBorder="1" applyAlignment="1">
      <alignment vertical="center"/>
    </xf>
    <xf numFmtId="0" fontId="8" fillId="2" borderId="34" xfId="0" applyFont="1" applyFill="1" applyBorder="1" applyAlignment="1">
      <alignment horizontal="center" vertical="center" wrapText="1"/>
    </xf>
    <xf numFmtId="0" fontId="25" fillId="0" borderId="34" xfId="0" applyFont="1" applyBorder="1" applyAlignment="1">
      <alignment vertical="center"/>
    </xf>
    <xf numFmtId="0" fontId="8" fillId="2" borderId="34" xfId="0" applyFont="1" applyFill="1" applyBorder="1" applyAlignment="1">
      <alignment horizontal="left" vertical="center" wrapText="1"/>
    </xf>
    <xf numFmtId="0" fontId="25" fillId="0" borderId="34" xfId="0" applyFont="1" applyBorder="1" applyAlignment="1">
      <alignment horizontal="left" vertical="center"/>
    </xf>
    <xf numFmtId="0" fontId="25" fillId="0" borderId="34" xfId="0" applyFont="1" applyBorder="1" applyAlignment="1">
      <alignment horizontal="center" vertical="center"/>
    </xf>
    <xf numFmtId="0" fontId="25" fillId="0" borderId="21" xfId="0" applyFont="1" applyBorder="1" applyAlignment="1">
      <alignment vertical="center"/>
    </xf>
    <xf numFmtId="0" fontId="8" fillId="0" borderId="13" xfId="0" applyFont="1" applyBorder="1" applyAlignment="1">
      <alignment horizontal="left" vertical="center"/>
    </xf>
    <xf numFmtId="0" fontId="8" fillId="2" borderId="34" xfId="0" applyFont="1" applyFill="1" applyBorder="1" applyAlignment="1">
      <alignment horizontal="center" vertical="center"/>
    </xf>
    <xf numFmtId="0" fontId="25" fillId="0" borderId="19" xfId="0" applyFont="1" applyBorder="1" applyAlignment="1">
      <alignment horizontal="center" vertical="center"/>
    </xf>
    <xf numFmtId="0" fontId="25" fillId="0" borderId="22" xfId="0" applyFont="1" applyBorder="1" applyAlignment="1">
      <alignment horizontal="center" vertical="center"/>
    </xf>
    <xf numFmtId="0" fontId="11" fillId="0" borderId="1" xfId="0" applyFont="1" applyBorder="1" applyAlignment="1">
      <alignment horizontal="center" wrapText="1"/>
    </xf>
    <xf numFmtId="0" fontId="25" fillId="0" borderId="2" xfId="0" applyFont="1" applyBorder="1"/>
    <xf numFmtId="0" fontId="25" fillId="0" borderId="3" xfId="0" applyFont="1" applyBorder="1"/>
    <xf numFmtId="0" fontId="25" fillId="0" borderId="4" xfId="0" applyFont="1" applyBorder="1"/>
    <xf numFmtId="0" fontId="11" fillId="0" borderId="0" xfId="0" applyFont="1"/>
    <xf numFmtId="0" fontId="25" fillId="0" borderId="5" xfId="0" applyFont="1" applyBorder="1"/>
    <xf numFmtId="0" fontId="25" fillId="0" borderId="6" xfId="0" applyFont="1" applyBorder="1"/>
    <xf numFmtId="0" fontId="25" fillId="0" borderId="7" xfId="0" applyFont="1" applyBorder="1"/>
    <xf numFmtId="0" fontId="25" fillId="0" borderId="8" xfId="0" applyFont="1" applyBorder="1"/>
    <xf numFmtId="0" fontId="11" fillId="7" borderId="37" xfId="0" applyFont="1" applyFill="1" applyBorder="1" applyAlignment="1">
      <alignment horizontal="center" vertical="center"/>
    </xf>
    <xf numFmtId="0" fontId="11" fillId="7" borderId="38" xfId="0" applyFont="1" applyFill="1" applyBorder="1" applyAlignment="1">
      <alignment horizontal="center" vertical="center"/>
    </xf>
    <xf numFmtId="0" fontId="11" fillId="7" borderId="39" xfId="0" applyFont="1" applyFill="1" applyBorder="1" applyAlignment="1">
      <alignment horizontal="center" vertical="center"/>
    </xf>
    <xf numFmtId="165" fontId="11" fillId="0" borderId="34" xfId="0" applyNumberFormat="1" applyFont="1" applyBorder="1" applyAlignment="1">
      <alignment horizontal="center" vertical="center"/>
    </xf>
    <xf numFmtId="0" fontId="11" fillId="0" borderId="34" xfId="0" applyFont="1" applyBorder="1" applyAlignment="1">
      <alignment horizontal="left" vertical="center" wrapText="1"/>
    </xf>
    <xf numFmtId="0" fontId="11" fillId="0" borderId="34" xfId="0" applyFont="1" applyBorder="1" applyAlignment="1">
      <alignment horizontal="left" vertical="center"/>
    </xf>
    <xf numFmtId="0" fontId="11" fillId="0" borderId="34" xfId="0" applyFont="1" applyBorder="1" applyAlignment="1">
      <alignment horizontal="center" vertical="center" wrapText="1"/>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xf>
    <xf numFmtId="0" fontId="11" fillId="0" borderId="24" xfId="0" applyFont="1" applyBorder="1" applyAlignment="1">
      <alignment horizontal="center" vertical="center"/>
    </xf>
    <xf numFmtId="0" fontId="11" fillId="0" borderId="17" xfId="0" applyFont="1" applyBorder="1" applyAlignment="1">
      <alignment horizontal="left" vertical="center"/>
    </xf>
    <xf numFmtId="0" fontId="11" fillId="0" borderId="19" xfId="0" applyFont="1" applyBorder="1" applyAlignment="1">
      <alignment horizontal="left" vertical="center"/>
    </xf>
    <xf numFmtId="0" fontId="11" fillId="0" borderId="24" xfId="0" applyFont="1" applyBorder="1" applyAlignment="1">
      <alignment horizontal="lef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165" fontId="11" fillId="7" borderId="34" xfId="0" applyNumberFormat="1" applyFont="1" applyFill="1" applyBorder="1" applyAlignment="1">
      <alignment horizontal="center" vertical="center"/>
    </xf>
    <xf numFmtId="0" fontId="11" fillId="0" borderId="35"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36" xfId="0" applyFont="1" applyBorder="1" applyAlignment="1">
      <alignment horizontal="center" vertical="center" wrapText="1"/>
    </xf>
    <xf numFmtId="9" fontId="11" fillId="0" borderId="35" xfId="1" applyFont="1" applyFill="1" applyBorder="1" applyAlignment="1">
      <alignment horizontal="center" vertical="center" wrapText="1"/>
    </xf>
    <xf numFmtId="9" fontId="11" fillId="0" borderId="41" xfId="1" applyFont="1" applyFill="1" applyBorder="1" applyAlignment="1">
      <alignment horizontal="center" vertical="center" wrapText="1"/>
    </xf>
    <xf numFmtId="9" fontId="11" fillId="0" borderId="36" xfId="1" applyFont="1" applyFill="1" applyBorder="1" applyAlignment="1">
      <alignment horizontal="center" vertical="center" wrapText="1"/>
    </xf>
    <xf numFmtId="0" fontId="29" fillId="0" borderId="13" xfId="0" applyFont="1" applyFill="1" applyBorder="1" applyAlignment="1">
      <alignment vertical="center"/>
    </xf>
    <xf numFmtId="0" fontId="25" fillId="0" borderId="14" xfId="0" applyFont="1" applyFill="1" applyBorder="1" applyAlignment="1">
      <alignment vertical="center"/>
    </xf>
    <xf numFmtId="0" fontId="25" fillId="0" borderId="15" xfId="0" applyFont="1" applyFill="1" applyBorder="1" applyAlignment="1">
      <alignment vertical="center"/>
    </xf>
    <xf numFmtId="0" fontId="8" fillId="0" borderId="26" xfId="0" applyFont="1" applyBorder="1" applyAlignment="1">
      <alignment vertical="center"/>
    </xf>
    <xf numFmtId="0" fontId="29" fillId="0" borderId="34" xfId="4" applyFont="1" applyBorder="1" applyAlignment="1">
      <alignment horizontal="left" vertical="center"/>
    </xf>
    <xf numFmtId="0" fontId="8" fillId="0" borderId="2" xfId="0" applyFont="1" applyBorder="1" applyAlignment="1">
      <alignment horizontal="center" vertical="center" wrapText="1"/>
    </xf>
    <xf numFmtId="0" fontId="25" fillId="0" borderId="0" xfId="0" applyFont="1" applyBorder="1" applyAlignment="1">
      <alignment vertical="center"/>
    </xf>
    <xf numFmtId="0" fontId="27" fillId="11" borderId="23" xfId="0" applyFont="1" applyFill="1" applyBorder="1" applyAlignment="1">
      <alignment horizontal="center" vertical="center"/>
    </xf>
  </cellXfs>
  <cellStyles count="12">
    <cellStyle name="KPT06_alter" xfId="6"/>
    <cellStyle name="Moneda" xfId="3" builtinId="4"/>
    <cellStyle name="Moneda 2" xfId="7"/>
    <cellStyle name="Moneda 3" xfId="8"/>
    <cellStyle name="Moneda 4" xfId="5"/>
    <cellStyle name="Normal" xfId="0" builtinId="0"/>
    <cellStyle name="Normal 2" xfId="2"/>
    <cellStyle name="Normal 3" xfId="9"/>
    <cellStyle name="Normal 4" xfId="10"/>
    <cellStyle name="Normal 5" xfId="4"/>
    <cellStyle name="Porcentaje" xfId="1" builtinId="5"/>
    <cellStyle name="Porcentaje 2" xfId="1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comments6.xml.rels><?xml version="1.0" encoding="UTF-8" standalone="yes"?>
<Relationships xmlns="http://schemas.openxmlformats.org/package/2006/relationships"><Relationship Id="rId1" Type="http://customschemas.google.com/relationships/workbookmetadata" Target="commentsmeta5"/></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314325</xdr:colOff>
      <xdr:row>1</xdr:row>
      <xdr:rowOff>28575</xdr:rowOff>
    </xdr:from>
    <xdr:ext cx="1028700" cy="1104900"/>
    <xdr:pic>
      <xdr:nvPicPr>
        <xdr:cNvPr id="2" name="image1.jpg" descr="http://www.atlantico.gov.co/images/stories/departamento/escudo.jp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352425</xdr:colOff>
      <xdr:row>1</xdr:row>
      <xdr:rowOff>28575</xdr:rowOff>
    </xdr:from>
    <xdr:ext cx="971550" cy="1085850"/>
    <xdr:pic>
      <xdr:nvPicPr>
        <xdr:cNvPr id="2" name="image1.jpg" descr="http://www.atlantico.gov.co/images/stories/departamento/escudo.jpg">
          <a:extLst>
            <a:ext uri="{FF2B5EF4-FFF2-40B4-BE49-F238E27FC236}">
              <a16:creationId xmlns=""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568325</xdr:colOff>
      <xdr:row>1</xdr:row>
      <xdr:rowOff>15875</xdr:rowOff>
    </xdr:from>
    <xdr:ext cx="1028700" cy="1104900"/>
    <xdr:pic>
      <xdr:nvPicPr>
        <xdr:cNvPr id="2" name="image1.jpg" descr="http://www.atlantico.gov.co/images/stories/departamento/escudo.jpg">
          <a:extLst>
            <a:ext uri="{FF2B5EF4-FFF2-40B4-BE49-F238E27FC236}">
              <a16:creationId xmlns=""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746125" y="193675"/>
          <a:ext cx="1028700" cy="1104900"/>
        </a:xfrm>
        <a:prstGeom prst="rect">
          <a:avLst/>
        </a:prstGeom>
        <a:noFill/>
      </xdr:spPr>
    </xdr:pic>
    <xdr:clientData fLocksWithSheet="0"/>
  </xdr:oneCellAnchor>
  <xdr:twoCellAnchor editAs="oneCell">
    <xdr:from>
      <xdr:col>9</xdr:col>
      <xdr:colOff>1362075</xdr:colOff>
      <xdr:row>32</xdr:row>
      <xdr:rowOff>1023256</xdr:rowOff>
    </xdr:from>
    <xdr:to>
      <xdr:col>9</xdr:col>
      <xdr:colOff>4539890</xdr:colOff>
      <xdr:row>32</xdr:row>
      <xdr:rowOff>2899681</xdr:rowOff>
    </xdr:to>
    <xdr:pic>
      <xdr:nvPicPr>
        <xdr:cNvPr id="3" name="Imagen 2">
          <a:extLst>
            <a:ext uri="{FF2B5EF4-FFF2-40B4-BE49-F238E27FC236}">
              <a16:creationId xmlns="" xmlns:a16="http://schemas.microsoft.com/office/drawing/2014/main" id="{E5FEF607-AE21-E217-A890-997A3ED0E841}"/>
            </a:ext>
          </a:extLst>
        </xdr:cNvPr>
        <xdr:cNvPicPr>
          <a:picLocks noChangeAspect="1"/>
        </xdr:cNvPicPr>
      </xdr:nvPicPr>
      <xdr:blipFill>
        <a:blip xmlns:r="http://schemas.openxmlformats.org/officeDocument/2006/relationships" r:embed="rId2"/>
        <a:stretch>
          <a:fillRect/>
        </a:stretch>
      </xdr:blipFill>
      <xdr:spPr>
        <a:xfrm>
          <a:off x="8775246" y="34954027"/>
          <a:ext cx="3177815" cy="1876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646339</xdr:colOff>
      <xdr:row>1</xdr:row>
      <xdr:rowOff>17690</xdr:rowOff>
    </xdr:from>
    <xdr:ext cx="971550" cy="1085850"/>
    <xdr:pic>
      <xdr:nvPicPr>
        <xdr:cNvPr id="2" name="image1.jpg" descr="http://www.atlantico.gov.co/images/stories/departamento/escudo.jpg">
          <a:extLst>
            <a:ext uri="{FF2B5EF4-FFF2-40B4-BE49-F238E27FC236}">
              <a16:creationId xmlns=""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820510" y="191861"/>
          <a:ext cx="971550" cy="1085850"/>
        </a:xfrm>
        <a:prstGeom prst="rect">
          <a:avLst/>
        </a:prstGeom>
        <a:noFill/>
      </xdr:spPr>
    </xdr:pic>
    <xdr:clientData fLocksWithSheet="0"/>
  </xdr:oneCellAnchor>
  <xdr:twoCellAnchor editAs="oneCell">
    <xdr:from>
      <xdr:col>4</xdr:col>
      <xdr:colOff>684741</xdr:colOff>
      <xdr:row>20</xdr:row>
      <xdr:rowOff>1150257</xdr:rowOff>
    </xdr:from>
    <xdr:to>
      <xdr:col>4</xdr:col>
      <xdr:colOff>3623733</xdr:colOff>
      <xdr:row>20</xdr:row>
      <xdr:rowOff>2910091</xdr:rowOff>
    </xdr:to>
    <xdr:pic>
      <xdr:nvPicPr>
        <xdr:cNvPr id="3" name="Imagen 2">
          <a:extLst>
            <a:ext uri="{FF2B5EF4-FFF2-40B4-BE49-F238E27FC236}">
              <a16:creationId xmlns="" xmlns:a16="http://schemas.microsoft.com/office/drawing/2014/main" id="{4F3A6A59-0834-4F77-8E23-E3FFDA139636}"/>
            </a:ext>
          </a:extLst>
        </xdr:cNvPr>
        <xdr:cNvPicPr>
          <a:picLocks noChangeAspect="1"/>
        </xdr:cNvPicPr>
      </xdr:nvPicPr>
      <xdr:blipFill>
        <a:blip xmlns:r="http://schemas.openxmlformats.org/officeDocument/2006/relationships" r:embed="rId2"/>
        <a:stretch>
          <a:fillRect/>
        </a:stretch>
      </xdr:blipFill>
      <xdr:spPr>
        <a:xfrm>
          <a:off x="3453341" y="20801390"/>
          <a:ext cx="2938992" cy="17598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314325</xdr:colOff>
      <xdr:row>1</xdr:row>
      <xdr:rowOff>28575</xdr:rowOff>
    </xdr:from>
    <xdr:ext cx="1028700" cy="1104900"/>
    <xdr:pic>
      <xdr:nvPicPr>
        <xdr:cNvPr id="2" name="image1.jpg" descr="http://www.atlantico.gov.co/images/stories/departamento/escudo.jpg">
          <a:extLst>
            <a:ext uri="{FF2B5EF4-FFF2-40B4-BE49-F238E27FC236}">
              <a16:creationId xmlns=""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526597</xdr:colOff>
      <xdr:row>1</xdr:row>
      <xdr:rowOff>6803</xdr:rowOff>
    </xdr:from>
    <xdr:ext cx="971550" cy="1085850"/>
    <xdr:pic>
      <xdr:nvPicPr>
        <xdr:cNvPr id="2" name="image1.jpg" descr="http://www.atlantico.gov.co/images/stories/departamento/escudo.jpg">
          <a:extLst>
            <a:ext uri="{FF2B5EF4-FFF2-40B4-BE49-F238E27FC236}">
              <a16:creationId xmlns=""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700768" y="180974"/>
          <a:ext cx="971550" cy="1085850"/>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Marlene Fontalvo" id="{43C186CB-2625-410D-8FCF-28B7D9054926}" userId="S::marlene.fontalvo@uac.edu.co::f076ca1a-53ef-45aa-9db2-fa0788ef3a6c"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L17" dT="2024-10-03T21:11:33.40" personId="{43C186CB-2625-410D-8FCF-28B7D9054926}" id="{6288508C-6135-40A8-BF13-FD2160EB6F33}">
    <text>177600000</text>
  </threadedComment>
  <threadedComment ref="AL18" dT="2024-10-03T21:11:40.22" personId="{43C186CB-2625-410D-8FCF-28B7D9054926}" id="{FD6711C9-6CA6-454C-BD20-8E43361C87C0}">
    <text>48300780</text>
  </threadedComment>
</ThreadedComments>
</file>

<file path=xl/threadedComments/threadedComment2.xml><?xml version="1.0" encoding="utf-8"?>
<ThreadedComments xmlns="http://schemas.microsoft.com/office/spreadsheetml/2018/threadedcomments" xmlns:x="http://schemas.openxmlformats.org/spreadsheetml/2006/main">
  <threadedComment ref="AL17" dT="2024-10-03T21:12:37.32" personId="{43C186CB-2625-410D-8FCF-28B7D9054926}" id="{63072F47-3BF1-43CD-A2CA-EB19EB2EA213}">
    <text>1396659795</text>
  </threadedComment>
  <threadedComment ref="AL19" dT="2024-10-03T21:13:06.21" personId="{43C186CB-2625-410D-8FCF-28B7D9054926}" id="{CB8F7159-8970-47A3-A89C-CA7C7FC5A204}">
    <text>629933289,375</text>
  </threadedComment>
  <threadedComment ref="AL28" dT="2024-10-03T21:14:48.93" personId="{43C186CB-2625-410D-8FCF-28B7D9054926}" id="{4296CFA6-79BB-440D-A107-773655442BF8}">
    <text>678799970</text>
  </threadedComment>
</ThreadedComments>
</file>

<file path=xl/threadedComments/threadedComment3.xml><?xml version="1.0" encoding="utf-8"?>
<ThreadedComments xmlns="http://schemas.microsoft.com/office/spreadsheetml/2018/threadedcomments" xmlns:x="http://schemas.openxmlformats.org/spreadsheetml/2006/main">
  <threadedComment ref="AL27" dT="2024-10-03T21:16:00.71" personId="{43C186CB-2625-410D-8FCF-28B7D9054926}" id="{12251A3D-0D5D-4488-A16C-A77A287635C1}">
    <text>2700000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microsoft.com/office/2017/10/relationships/threadedComment" Target="../threadedComments/threadedComment3.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001"/>
  <sheetViews>
    <sheetView showGridLines="0" tabSelected="1" zoomScale="40" zoomScaleNormal="40" workbookViewId="0">
      <selection activeCell="I16" sqref="I16"/>
    </sheetView>
  </sheetViews>
  <sheetFormatPr baseColWidth="10" defaultColWidth="12.625" defaultRowHeight="15" customHeight="1"/>
  <cols>
    <col min="1" max="1" width="1.125" style="38" customWidth="1"/>
    <col min="2" max="2" width="1.5" style="38" customWidth="1"/>
    <col min="3" max="3" width="15.375" style="38" customWidth="1"/>
    <col min="4" max="4" width="12.875" style="38" customWidth="1"/>
    <col min="5" max="6" width="12.625" style="38" customWidth="1"/>
    <col min="7" max="8" width="8.625" style="38" customWidth="1"/>
    <col min="9" max="9" width="9" style="38" customWidth="1"/>
    <col min="10" max="10" width="37.75" style="38" customWidth="1"/>
    <col min="11" max="11" width="14.125" style="38" customWidth="1"/>
    <col min="12" max="12" width="7.5" style="38" customWidth="1"/>
    <col min="13" max="13" width="6.625" style="38" customWidth="1"/>
    <col min="14" max="14" width="8.375" style="38" customWidth="1"/>
    <col min="15" max="15" width="7.5" style="38" customWidth="1"/>
    <col min="16" max="16" width="8.375" style="38" customWidth="1"/>
    <col min="17" max="17" width="8.5" style="38" customWidth="1"/>
    <col min="18" max="18" width="8.375" style="38" customWidth="1"/>
    <col min="19" max="19" width="13.125" style="38" customWidth="1"/>
    <col min="20" max="20" width="9.375" style="38" customWidth="1"/>
    <col min="21" max="21" width="6.5" style="38" customWidth="1"/>
    <col min="22" max="22" width="14.5" style="38" customWidth="1"/>
    <col min="23" max="23" width="10" style="38" customWidth="1"/>
    <col min="24" max="24" width="12.25" style="38" customWidth="1"/>
    <col min="25" max="25" width="17.125" style="38" customWidth="1"/>
    <col min="26" max="26" width="14.5" style="38" customWidth="1"/>
    <col min="27" max="27" width="48.5" style="38" customWidth="1"/>
    <col min="28" max="28" width="37.625" style="38" customWidth="1"/>
    <col min="29" max="29" width="23.375" style="38" customWidth="1"/>
    <col min="30" max="30" width="19" style="38" customWidth="1"/>
    <col min="31" max="31" width="17.25" style="38" customWidth="1"/>
    <col min="32" max="32" width="16.5" style="38" customWidth="1"/>
    <col min="33" max="33" width="25" style="38" customWidth="1"/>
    <col min="34" max="34" width="1.625" style="38" customWidth="1"/>
    <col min="35" max="16384" width="12.625" style="38"/>
  </cols>
  <sheetData>
    <row r="1" spans="1:34"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25.5" customHeight="1">
      <c r="A2" s="1"/>
      <c r="B2" s="207" t="s">
        <v>0</v>
      </c>
      <c r="C2" s="208"/>
      <c r="D2" s="209"/>
      <c r="E2" s="196" t="s">
        <v>1</v>
      </c>
      <c r="F2" s="197"/>
      <c r="G2" s="197"/>
      <c r="H2" s="197"/>
      <c r="I2" s="197"/>
      <c r="J2" s="197"/>
      <c r="K2" s="197"/>
      <c r="L2" s="197"/>
      <c r="M2" s="197"/>
      <c r="N2" s="197"/>
      <c r="O2" s="197"/>
      <c r="P2" s="197"/>
      <c r="Q2" s="197"/>
      <c r="R2" s="197"/>
      <c r="S2" s="197"/>
      <c r="T2" s="197"/>
      <c r="U2" s="197"/>
      <c r="V2" s="197"/>
      <c r="W2" s="197"/>
      <c r="X2" s="197"/>
      <c r="Y2" s="197"/>
      <c r="Z2" s="197"/>
      <c r="AA2" s="197"/>
      <c r="AB2" s="198"/>
      <c r="AC2" s="196" t="s">
        <v>2</v>
      </c>
      <c r="AD2" s="197"/>
      <c r="AE2" s="198"/>
      <c r="AF2" s="202" t="s">
        <v>3</v>
      </c>
      <c r="AG2" s="197"/>
      <c r="AH2" s="198"/>
    </row>
    <row r="3" spans="1:34" ht="25.5" customHeight="1">
      <c r="A3" s="1"/>
      <c r="B3" s="210"/>
      <c r="C3" s="211"/>
      <c r="D3" s="212"/>
      <c r="E3" s="216"/>
      <c r="F3" s="217"/>
      <c r="G3" s="217"/>
      <c r="H3" s="217"/>
      <c r="I3" s="217"/>
      <c r="J3" s="217"/>
      <c r="K3" s="217"/>
      <c r="L3" s="217"/>
      <c r="M3" s="217"/>
      <c r="N3" s="217"/>
      <c r="O3" s="217"/>
      <c r="P3" s="217"/>
      <c r="Q3" s="217"/>
      <c r="R3" s="217"/>
      <c r="S3" s="217"/>
      <c r="T3" s="217"/>
      <c r="U3" s="217"/>
      <c r="V3" s="217"/>
      <c r="W3" s="217"/>
      <c r="X3" s="217"/>
      <c r="Y3" s="217"/>
      <c r="Z3" s="217"/>
      <c r="AA3" s="217"/>
      <c r="AB3" s="218"/>
      <c r="AC3" s="199"/>
      <c r="AD3" s="200"/>
      <c r="AE3" s="201"/>
      <c r="AF3" s="199"/>
      <c r="AG3" s="200"/>
      <c r="AH3" s="201"/>
    </row>
    <row r="4" spans="1:34" ht="25.5" customHeight="1">
      <c r="A4" s="1"/>
      <c r="B4" s="210"/>
      <c r="C4" s="211"/>
      <c r="D4" s="212"/>
      <c r="E4" s="216"/>
      <c r="F4" s="217"/>
      <c r="G4" s="217"/>
      <c r="H4" s="217"/>
      <c r="I4" s="217"/>
      <c r="J4" s="217"/>
      <c r="K4" s="217"/>
      <c r="L4" s="217"/>
      <c r="M4" s="217"/>
      <c r="N4" s="217"/>
      <c r="O4" s="217"/>
      <c r="P4" s="217"/>
      <c r="Q4" s="217"/>
      <c r="R4" s="217"/>
      <c r="S4" s="217"/>
      <c r="T4" s="217"/>
      <c r="U4" s="217"/>
      <c r="V4" s="217"/>
      <c r="W4" s="217"/>
      <c r="X4" s="217"/>
      <c r="Y4" s="217"/>
      <c r="Z4" s="217"/>
      <c r="AA4" s="217"/>
      <c r="AB4" s="218"/>
      <c r="AC4" s="196" t="s">
        <v>4</v>
      </c>
      <c r="AD4" s="197"/>
      <c r="AE4" s="198"/>
      <c r="AF4" s="203">
        <v>45442</v>
      </c>
      <c r="AG4" s="197"/>
      <c r="AH4" s="198"/>
    </row>
    <row r="5" spans="1:34" ht="25.5" customHeight="1">
      <c r="A5" s="1"/>
      <c r="B5" s="213"/>
      <c r="C5" s="214"/>
      <c r="D5" s="215"/>
      <c r="E5" s="199"/>
      <c r="F5" s="200"/>
      <c r="G5" s="200"/>
      <c r="H5" s="200"/>
      <c r="I5" s="200"/>
      <c r="J5" s="200"/>
      <c r="K5" s="200"/>
      <c r="L5" s="200"/>
      <c r="M5" s="200"/>
      <c r="N5" s="200"/>
      <c r="O5" s="200"/>
      <c r="P5" s="200"/>
      <c r="Q5" s="200"/>
      <c r="R5" s="200"/>
      <c r="S5" s="200"/>
      <c r="T5" s="200"/>
      <c r="U5" s="200"/>
      <c r="V5" s="200"/>
      <c r="W5" s="200"/>
      <c r="X5" s="200"/>
      <c r="Y5" s="200"/>
      <c r="Z5" s="200"/>
      <c r="AA5" s="200"/>
      <c r="AB5" s="201"/>
      <c r="AC5" s="199"/>
      <c r="AD5" s="200"/>
      <c r="AE5" s="201"/>
      <c r="AF5" s="199"/>
      <c r="AG5" s="200"/>
      <c r="AH5" s="201"/>
    </row>
    <row r="6" spans="1:34" ht="14.25" customHeight="1" thickBot="1">
      <c r="A6" s="1"/>
      <c r="B6" s="2"/>
      <c r="C6" s="2"/>
      <c r="D6" s="2"/>
      <c r="E6" s="2"/>
      <c r="F6" s="2"/>
      <c r="G6" s="2"/>
      <c r="H6" s="3"/>
      <c r="I6" s="3"/>
      <c r="J6" s="3"/>
      <c r="K6" s="3"/>
      <c r="L6" s="3"/>
      <c r="M6" s="3"/>
      <c r="N6" s="3"/>
      <c r="O6" s="3"/>
      <c r="P6" s="3"/>
      <c r="Q6" s="3"/>
      <c r="R6" s="3"/>
      <c r="S6" s="3"/>
      <c r="T6" s="3"/>
      <c r="U6" s="3"/>
      <c r="V6" s="3"/>
      <c r="W6" s="3"/>
      <c r="X6" s="3"/>
      <c r="Y6" s="3"/>
      <c r="Z6" s="3"/>
      <c r="AA6" s="3"/>
      <c r="AB6" s="3"/>
      <c r="AC6" s="3"/>
      <c r="AD6" s="3"/>
      <c r="AE6" s="3"/>
      <c r="AF6" s="3"/>
      <c r="AG6" s="4" t="s">
        <v>5</v>
      </c>
      <c r="AH6" s="3"/>
    </row>
    <row r="7" spans="1:34" ht="14.25" customHeight="1" thickTop="1">
      <c r="A7" s="1"/>
      <c r="B7" s="5"/>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7"/>
    </row>
    <row r="8" spans="1:34" ht="14.25" customHeight="1">
      <c r="A8" s="1"/>
      <c r="B8" s="8"/>
      <c r="C8" s="204" t="s">
        <v>6</v>
      </c>
      <c r="D8" s="191"/>
      <c r="E8" s="191"/>
      <c r="F8" s="191"/>
      <c r="G8" s="192"/>
      <c r="H8" s="206" t="s">
        <v>7</v>
      </c>
      <c r="I8" s="191"/>
      <c r="J8" s="191"/>
      <c r="K8" s="192"/>
      <c r="L8" s="1"/>
      <c r="M8" s="1"/>
      <c r="N8" s="204" t="s">
        <v>8</v>
      </c>
      <c r="O8" s="191"/>
      <c r="P8" s="191"/>
      <c r="Q8" s="192"/>
      <c r="R8" s="206" t="s">
        <v>9</v>
      </c>
      <c r="S8" s="191"/>
      <c r="T8" s="191"/>
      <c r="U8" s="191"/>
      <c r="V8" s="191"/>
      <c r="W8" s="191"/>
      <c r="X8" s="192"/>
      <c r="Y8" s="1"/>
      <c r="Z8" s="1"/>
      <c r="AA8" s="204" t="s">
        <v>10</v>
      </c>
      <c r="AB8" s="192"/>
      <c r="AC8" s="205">
        <v>2024</v>
      </c>
      <c r="AD8" s="191"/>
      <c r="AE8" s="191"/>
      <c r="AF8" s="191"/>
      <c r="AG8" s="192"/>
      <c r="AH8" s="9"/>
    </row>
    <row r="9" spans="1:34" ht="14.25" customHeight="1">
      <c r="A9" s="1"/>
      <c r="B9" s="8"/>
      <c r="C9" s="204" t="s">
        <v>11</v>
      </c>
      <c r="D9" s="191"/>
      <c r="E9" s="191"/>
      <c r="F9" s="191"/>
      <c r="G9" s="192"/>
      <c r="H9" s="219" t="s">
        <v>12</v>
      </c>
      <c r="I9" s="191"/>
      <c r="J9" s="191"/>
      <c r="K9" s="192"/>
      <c r="L9" s="1"/>
      <c r="M9" s="1"/>
      <c r="N9" s="204" t="s">
        <v>13</v>
      </c>
      <c r="O9" s="191"/>
      <c r="P9" s="191"/>
      <c r="Q9" s="192"/>
      <c r="R9" s="190" t="s">
        <v>14</v>
      </c>
      <c r="S9" s="191"/>
      <c r="T9" s="191"/>
      <c r="U9" s="191"/>
      <c r="V9" s="191"/>
      <c r="W9" s="191"/>
      <c r="X9" s="192"/>
      <c r="Y9" s="1"/>
      <c r="Z9" s="1"/>
      <c r="AA9" s="1"/>
      <c r="AB9" s="1"/>
      <c r="AC9" s="1"/>
      <c r="AD9" s="1"/>
      <c r="AE9" s="1"/>
      <c r="AF9" s="1"/>
      <c r="AG9" s="1"/>
      <c r="AH9" s="9"/>
    </row>
    <row r="10" spans="1:34" ht="14.25" customHeight="1">
      <c r="A10" s="1"/>
      <c r="B10" s="8"/>
      <c r="C10" s="221" t="s">
        <v>15</v>
      </c>
      <c r="D10" s="191"/>
      <c r="E10" s="191"/>
      <c r="F10" s="191"/>
      <c r="G10" s="192"/>
      <c r="H10" s="206" t="s">
        <v>16</v>
      </c>
      <c r="I10" s="191"/>
      <c r="J10" s="191"/>
      <c r="K10" s="192"/>
      <c r="L10" s="1"/>
      <c r="M10" s="1"/>
      <c r="N10" s="204" t="s">
        <v>17</v>
      </c>
      <c r="O10" s="191"/>
      <c r="P10" s="191"/>
      <c r="Q10" s="192"/>
      <c r="R10" s="190" t="s">
        <v>18</v>
      </c>
      <c r="S10" s="191"/>
      <c r="T10" s="191"/>
      <c r="U10" s="191"/>
      <c r="V10" s="191"/>
      <c r="W10" s="191"/>
      <c r="X10" s="192"/>
      <c r="Y10" s="1"/>
      <c r="Z10" s="1"/>
      <c r="AA10" s="1"/>
      <c r="AB10" s="1"/>
      <c r="AC10" s="1"/>
      <c r="AD10" s="1"/>
      <c r="AE10" s="1"/>
      <c r="AF10" s="1"/>
      <c r="AG10" s="1"/>
      <c r="AH10" s="9"/>
    </row>
    <row r="11" spans="1:34" ht="14.25" customHeight="1">
      <c r="A11" s="1"/>
      <c r="B11" s="8"/>
      <c r="C11" s="1"/>
      <c r="D11" s="1"/>
      <c r="E11" s="1"/>
      <c r="F11" s="1"/>
      <c r="G11" s="1"/>
      <c r="H11" s="1"/>
      <c r="I11" s="1"/>
      <c r="J11" s="1"/>
      <c r="K11" s="1"/>
      <c r="L11" s="1"/>
      <c r="M11" s="1"/>
      <c r="N11" s="1"/>
      <c r="O11" s="1"/>
      <c r="P11" s="1"/>
      <c r="Q11" s="1"/>
      <c r="R11" s="1"/>
      <c r="S11" s="1"/>
      <c r="T11" s="1"/>
      <c r="U11" s="1"/>
      <c r="V11" s="10"/>
      <c r="W11" s="1"/>
      <c r="X11" s="1"/>
      <c r="Y11" s="11"/>
      <c r="Z11" s="1"/>
      <c r="AA11" s="1"/>
      <c r="AB11" s="1"/>
      <c r="AC11" s="1"/>
      <c r="AD11" s="1"/>
      <c r="AE11" s="1"/>
      <c r="AF11" s="1"/>
      <c r="AG11" s="1"/>
      <c r="AH11" s="9"/>
    </row>
    <row r="12" spans="1:34" ht="26.25" customHeight="1">
      <c r="A12" s="1"/>
      <c r="B12" s="8"/>
      <c r="C12" s="183" t="s">
        <v>19</v>
      </c>
      <c r="D12" s="183" t="s">
        <v>20</v>
      </c>
      <c r="E12" s="193" t="s">
        <v>21</v>
      </c>
      <c r="F12" s="191"/>
      <c r="G12" s="191"/>
      <c r="H12" s="192"/>
      <c r="I12" s="183" t="s">
        <v>22</v>
      </c>
      <c r="J12" s="183" t="s">
        <v>23</v>
      </c>
      <c r="K12" s="183" t="s">
        <v>24</v>
      </c>
      <c r="L12" s="193" t="s">
        <v>25</v>
      </c>
      <c r="M12" s="191"/>
      <c r="N12" s="191"/>
      <c r="O12" s="191"/>
      <c r="P12" s="191"/>
      <c r="Q12" s="191"/>
      <c r="R12" s="191"/>
      <c r="S12" s="191"/>
      <c r="T12" s="191"/>
      <c r="U12" s="191"/>
      <c r="V12" s="192"/>
      <c r="W12" s="194" t="s">
        <v>26</v>
      </c>
      <c r="X12" s="191"/>
      <c r="Y12" s="191"/>
      <c r="Z12" s="191"/>
      <c r="AA12" s="191"/>
      <c r="AB12" s="191"/>
      <c r="AC12" s="191"/>
      <c r="AD12" s="191"/>
      <c r="AE12" s="191"/>
      <c r="AF12" s="195"/>
      <c r="AG12" s="183" t="s">
        <v>27</v>
      </c>
      <c r="AH12" s="9"/>
    </row>
    <row r="13" spans="1:34" ht="33" customHeight="1">
      <c r="A13" s="1"/>
      <c r="B13" s="8"/>
      <c r="C13" s="184"/>
      <c r="D13" s="184"/>
      <c r="E13" s="220" t="s">
        <v>28</v>
      </c>
      <c r="F13" s="220" t="s">
        <v>29</v>
      </c>
      <c r="G13" s="220" t="s">
        <v>30</v>
      </c>
      <c r="H13" s="220" t="s">
        <v>31</v>
      </c>
      <c r="I13" s="184"/>
      <c r="J13" s="184"/>
      <c r="K13" s="184"/>
      <c r="L13" s="186" t="s">
        <v>32</v>
      </c>
      <c r="M13" s="186" t="s">
        <v>33</v>
      </c>
      <c r="N13" s="186" t="s">
        <v>34</v>
      </c>
      <c r="O13" s="186" t="s">
        <v>35</v>
      </c>
      <c r="P13" s="186" t="s">
        <v>36</v>
      </c>
      <c r="Q13" s="186" t="s">
        <v>37</v>
      </c>
      <c r="R13" s="187" t="s">
        <v>38</v>
      </c>
      <c r="S13" s="186" t="s">
        <v>39</v>
      </c>
      <c r="T13" s="188" t="s">
        <v>40</v>
      </c>
      <c r="U13" s="189"/>
      <c r="V13" s="187" t="s">
        <v>41</v>
      </c>
      <c r="W13" s="183" t="s">
        <v>42</v>
      </c>
      <c r="X13" s="183" t="s">
        <v>43</v>
      </c>
      <c r="Y13" s="183" t="s">
        <v>44</v>
      </c>
      <c r="Z13" s="183" t="s">
        <v>45</v>
      </c>
      <c r="AA13" s="183" t="s">
        <v>46</v>
      </c>
      <c r="AB13" s="183" t="s">
        <v>47</v>
      </c>
      <c r="AC13" s="183" t="s">
        <v>48</v>
      </c>
      <c r="AD13" s="183" t="s">
        <v>49</v>
      </c>
      <c r="AE13" s="183" t="s">
        <v>50</v>
      </c>
      <c r="AF13" s="183" t="s">
        <v>51</v>
      </c>
      <c r="AG13" s="184"/>
      <c r="AH13" s="9"/>
    </row>
    <row r="14" spans="1:34" ht="201" customHeight="1">
      <c r="A14" s="1"/>
      <c r="B14" s="8"/>
      <c r="C14" s="185"/>
      <c r="D14" s="185"/>
      <c r="E14" s="185"/>
      <c r="F14" s="185"/>
      <c r="G14" s="185"/>
      <c r="H14" s="185"/>
      <c r="I14" s="185"/>
      <c r="J14" s="184"/>
      <c r="K14" s="184"/>
      <c r="L14" s="185"/>
      <c r="M14" s="185"/>
      <c r="N14" s="185"/>
      <c r="O14" s="185"/>
      <c r="P14" s="185"/>
      <c r="Q14" s="185"/>
      <c r="R14" s="185"/>
      <c r="S14" s="185"/>
      <c r="T14" s="12" t="s">
        <v>52</v>
      </c>
      <c r="U14" s="12" t="s">
        <v>53</v>
      </c>
      <c r="V14" s="185"/>
      <c r="W14" s="185"/>
      <c r="X14" s="185"/>
      <c r="Y14" s="185"/>
      <c r="Z14" s="185"/>
      <c r="AA14" s="185"/>
      <c r="AB14" s="185"/>
      <c r="AC14" s="185"/>
      <c r="AD14" s="185"/>
      <c r="AE14" s="185"/>
      <c r="AF14" s="185"/>
      <c r="AG14" s="185"/>
      <c r="AH14" s="9"/>
    </row>
    <row r="15" spans="1:34" ht="125.25" customHeight="1">
      <c r="A15" s="1"/>
      <c r="B15" s="8"/>
      <c r="C15" s="13" t="s">
        <v>54</v>
      </c>
      <c r="D15" s="14" t="s">
        <v>55</v>
      </c>
      <c r="E15" s="13" t="s">
        <v>56</v>
      </c>
      <c r="F15" s="15"/>
      <c r="G15" s="16">
        <v>0</v>
      </c>
      <c r="H15" s="13">
        <v>1000</v>
      </c>
      <c r="I15" s="57">
        <f>1000/2500</f>
        <v>0.4</v>
      </c>
      <c r="J15" s="140" t="s">
        <v>212</v>
      </c>
      <c r="K15" s="143"/>
      <c r="L15" s="142"/>
      <c r="M15" s="19"/>
      <c r="N15" s="19"/>
      <c r="O15" s="19"/>
      <c r="P15" s="19"/>
      <c r="Q15" s="19"/>
      <c r="R15" s="19"/>
      <c r="S15" s="20"/>
      <c r="T15" s="19"/>
      <c r="U15" s="20"/>
      <c r="V15" s="21">
        <f t="shared" ref="V15:V16" si="0">V16</f>
        <v>300000000</v>
      </c>
      <c r="W15" s="22"/>
      <c r="X15" s="23"/>
      <c r="Y15" s="23"/>
      <c r="Z15" s="23"/>
      <c r="AA15" s="23"/>
      <c r="AB15" s="23"/>
      <c r="AC15" s="23"/>
      <c r="AD15" s="23"/>
      <c r="AE15" s="23"/>
      <c r="AF15" s="23"/>
      <c r="AG15" s="16"/>
      <c r="AH15" s="9"/>
    </row>
    <row r="16" spans="1:34" ht="149.44999999999999" customHeight="1">
      <c r="A16" s="1"/>
      <c r="B16" s="8"/>
      <c r="C16" s="40" t="s">
        <v>60</v>
      </c>
      <c r="D16" s="41" t="s">
        <v>61</v>
      </c>
      <c r="E16" s="40" t="s">
        <v>62</v>
      </c>
      <c r="F16" s="42" t="s">
        <v>63</v>
      </c>
      <c r="G16" s="43">
        <v>0</v>
      </c>
      <c r="H16" s="44">
        <v>2</v>
      </c>
      <c r="I16" s="59">
        <v>1</v>
      </c>
      <c r="J16" s="141" t="s">
        <v>210</v>
      </c>
      <c r="K16" s="60" t="s">
        <v>64</v>
      </c>
      <c r="L16" s="45"/>
      <c r="M16" s="45"/>
      <c r="N16" s="45"/>
      <c r="O16" s="45"/>
      <c r="P16" s="45"/>
      <c r="Q16" s="45"/>
      <c r="R16" s="45"/>
      <c r="S16" s="45"/>
      <c r="T16" s="45"/>
      <c r="U16" s="45"/>
      <c r="V16" s="46">
        <f t="shared" si="0"/>
        <v>300000000</v>
      </c>
      <c r="W16" s="45"/>
      <c r="X16" s="47"/>
      <c r="Y16" s="47"/>
      <c r="Z16" s="47"/>
      <c r="AA16" s="47"/>
      <c r="AB16" s="47"/>
      <c r="AC16" s="47"/>
      <c r="AD16" s="47"/>
      <c r="AE16" s="47"/>
      <c r="AF16" s="47"/>
      <c r="AG16" s="61"/>
      <c r="AH16" s="9"/>
    </row>
    <row r="17" spans="1:34" ht="225" customHeight="1">
      <c r="A17" s="1"/>
      <c r="B17" s="8"/>
      <c r="C17" s="153"/>
      <c r="D17" s="153"/>
      <c r="E17" s="153"/>
      <c r="F17" s="153"/>
      <c r="G17" s="153"/>
      <c r="H17" s="153"/>
      <c r="I17" s="153"/>
      <c r="J17" s="171"/>
      <c r="K17" s="153"/>
      <c r="L17" s="172"/>
      <c r="M17" s="172"/>
      <c r="N17" s="172"/>
      <c r="O17" s="172"/>
      <c r="P17" s="172"/>
      <c r="Q17" s="172"/>
      <c r="R17" s="172"/>
      <c r="S17" s="173"/>
      <c r="T17" s="172"/>
      <c r="U17" s="172"/>
      <c r="V17" s="151">
        <v>300000000</v>
      </c>
      <c r="W17" s="153" t="s">
        <v>180</v>
      </c>
      <c r="X17" s="74" t="s">
        <v>65</v>
      </c>
      <c r="Y17" s="74" t="s">
        <v>213</v>
      </c>
      <c r="Z17" s="165">
        <v>300000000</v>
      </c>
      <c r="AA17" s="166" t="s">
        <v>214</v>
      </c>
      <c r="AB17" s="155" t="s">
        <v>211</v>
      </c>
      <c r="AC17" s="167" t="s">
        <v>158</v>
      </c>
      <c r="AD17" s="167" t="s">
        <v>181</v>
      </c>
      <c r="AE17" s="168">
        <v>0.8</v>
      </c>
      <c r="AF17" s="168">
        <v>0.75</v>
      </c>
      <c r="AG17" s="153"/>
      <c r="AH17" s="9"/>
    </row>
    <row r="18" spans="1:34" ht="144.6" customHeight="1">
      <c r="A18" s="1"/>
      <c r="B18" s="8"/>
      <c r="C18" s="154"/>
      <c r="D18" s="154"/>
      <c r="E18" s="154"/>
      <c r="F18" s="154"/>
      <c r="G18" s="154"/>
      <c r="H18" s="154"/>
      <c r="I18" s="154"/>
      <c r="J18" s="154"/>
      <c r="K18" s="154"/>
      <c r="L18" s="169"/>
      <c r="M18" s="169"/>
      <c r="N18" s="169"/>
      <c r="O18" s="169"/>
      <c r="P18" s="169"/>
      <c r="Q18" s="169"/>
      <c r="R18" s="169"/>
      <c r="S18" s="170"/>
      <c r="T18" s="169"/>
      <c r="U18" s="169"/>
      <c r="V18" s="152"/>
      <c r="W18" s="154"/>
      <c r="X18" s="75"/>
      <c r="Y18" s="75"/>
      <c r="Z18" s="53"/>
      <c r="AA18" s="162"/>
      <c r="AB18" s="156" t="s">
        <v>209</v>
      </c>
      <c r="AC18" s="163"/>
      <c r="AD18" s="163"/>
      <c r="AE18" s="164"/>
      <c r="AF18" s="164"/>
      <c r="AG18" s="154"/>
      <c r="AH18" s="9"/>
    </row>
    <row r="19" spans="1:34" ht="14.25" customHeight="1" thickBot="1">
      <c r="A19" s="1"/>
      <c r="B19" s="30"/>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2"/>
    </row>
    <row r="20" spans="1:34" ht="14.25" customHeight="1" thickTop="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row>
    <row r="21" spans="1:34"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4"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4"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row>
    <row r="24" spans="1:3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1:34"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row>
    <row r="26" spans="1:34"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row>
    <row r="28" spans="1:34"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row>
    <row r="29" spans="1:34"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row>
    <row r="30" spans="1:34"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row>
    <row r="32" spans="1:34"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spans="1:34"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spans="1:34"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spans="1:34"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spans="1:3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34"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row>
    <row r="116" spans="1:34"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spans="1:34"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row>
    <row r="118" spans="1:34"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row>
    <row r="119" spans="1:34"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spans="1:34"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spans="1:34"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spans="1:34"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spans="1:34"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4"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spans="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spans="1:34"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spans="1:34"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spans="1:34"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spans="1:34"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spans="1:34"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spans="1:34"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spans="1:34"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spans="1:34"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spans="1:34"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spans="1:34"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spans="1:34"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spans="1:34"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spans="1:34"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spans="1:34"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spans="1:34"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spans="1:34"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spans="1:34"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spans="1:3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spans="1:34"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spans="1:34"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spans="1:34"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spans="1:34"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spans="1:34"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spans="1:34"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spans="1:34"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spans="1:34"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spans="1:34"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row>
    <row r="213" spans="1:34"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4"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4"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4"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4"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4"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4"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4"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4"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4"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row>
    <row r="224" spans="1:3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row>
    <row r="225" spans="1:34"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row>
    <row r="226" spans="1:34"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row>
    <row r="227" spans="1:34"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row>
    <row r="228" spans="1:34"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row>
    <row r="229" spans="1:34"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row>
    <row r="230" spans="1:34"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row>
    <row r="231" spans="1:34"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row>
    <row r="232" spans="1:34"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row>
    <row r="233" spans="1:34"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row>
    <row r="234" spans="1: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row>
    <row r="235" spans="1:34"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row>
    <row r="236" spans="1:34"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row>
    <row r="237" spans="1:34"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row>
    <row r="238" spans="1:34"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row>
    <row r="239" spans="1:34"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row>
    <row r="240" spans="1:34"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row>
    <row r="241" spans="1:34"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row>
    <row r="242" spans="1:34"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row>
    <row r="243" spans="1:34"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row>
    <row r="244" spans="1:3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row>
    <row r="245" spans="1:34"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row>
    <row r="246" spans="1:34"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row>
    <row r="247" spans="1:34"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row>
    <row r="248" spans="1:34"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row>
    <row r="249" spans="1:34"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row>
    <row r="250" spans="1:34"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row>
    <row r="251" spans="1:34"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row>
    <row r="252" spans="1:34"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row>
    <row r="253" spans="1:34"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row>
    <row r="254" spans="1:3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row>
    <row r="255" spans="1:34"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row>
    <row r="256" spans="1:34"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row>
    <row r="257" spans="1:34"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row>
    <row r="258" spans="1:34"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row>
    <row r="259" spans="1:34"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row>
    <row r="260" spans="1:34"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row>
    <row r="261" spans="1:34"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row>
    <row r="262" spans="1:34"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row>
    <row r="263" spans="1:34"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row>
    <row r="264" spans="1:3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row>
    <row r="265" spans="1:34"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row>
    <row r="266" spans="1:34"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row>
    <row r="267" spans="1:34"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row>
    <row r="268" spans="1:34"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row>
    <row r="269" spans="1:34"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row>
    <row r="270" spans="1:34"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row>
    <row r="271" spans="1:34"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row>
    <row r="272" spans="1:34"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row>
    <row r="273" spans="1:34"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row>
    <row r="274" spans="1:3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row>
    <row r="275" spans="1:34"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row>
    <row r="276" spans="1:34"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row>
    <row r="277" spans="1:34"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row>
    <row r="278" spans="1:34"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row>
    <row r="279" spans="1:34"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row>
    <row r="280" spans="1:34"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row>
    <row r="281" spans="1:34"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row>
    <row r="282" spans="1:34"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row>
    <row r="283" spans="1:34"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row>
    <row r="284" spans="1:3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row>
    <row r="285" spans="1:34"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row>
    <row r="286" spans="1:34"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row>
    <row r="287" spans="1:34"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row>
    <row r="288" spans="1:34"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row>
    <row r="289" spans="1:34"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row>
    <row r="290" spans="1:34"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row>
    <row r="291" spans="1:34"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row>
    <row r="292" spans="1:34"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row>
    <row r="293" spans="1:34"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row>
    <row r="294" spans="1:3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row>
    <row r="295" spans="1:34"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row>
    <row r="296" spans="1:34"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row>
    <row r="297" spans="1:34"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row>
    <row r="298" spans="1:34"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row>
    <row r="299" spans="1:34"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row>
    <row r="300" spans="1:34"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row>
    <row r="301" spans="1:34"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row>
    <row r="302" spans="1:34"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row>
    <row r="303" spans="1:34"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row>
    <row r="304" spans="1:3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row>
    <row r="305" spans="1:34"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row>
    <row r="306" spans="1:34"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row>
    <row r="307" spans="1:34"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row>
    <row r="308" spans="1:34"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row>
    <row r="309" spans="1:34"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row>
    <row r="310" spans="1:34"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row>
    <row r="311" spans="1:34"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row>
    <row r="312" spans="1:34"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row>
    <row r="313" spans="1:34"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row>
    <row r="314" spans="1:3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row>
    <row r="315" spans="1:34"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row>
    <row r="316" spans="1:34"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row>
    <row r="317" spans="1:34"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row>
    <row r="318" spans="1:34"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row>
    <row r="319" spans="1:34"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row>
    <row r="320" spans="1:34"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row>
    <row r="321" spans="1:34"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row>
    <row r="322" spans="1:34"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row>
    <row r="323" spans="1:34"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row>
    <row r="324" spans="1:3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row>
    <row r="325" spans="1:34"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row>
    <row r="326" spans="1:34"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row>
    <row r="327" spans="1:34"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row>
    <row r="328" spans="1:34"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row>
    <row r="329" spans="1:34"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row>
    <row r="330" spans="1:34"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row>
    <row r="331" spans="1:34"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row>
    <row r="332" spans="1:34"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row>
    <row r="333" spans="1:34"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row>
    <row r="334" spans="1: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row>
    <row r="335" spans="1:34"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row>
    <row r="336" spans="1:34"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row>
    <row r="337" spans="1:34"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row>
    <row r="338" spans="1:34"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row>
    <row r="339" spans="1:34"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row>
    <row r="340" spans="1:34"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row>
    <row r="341" spans="1:34"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row>
    <row r="342" spans="1:34"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row>
    <row r="343" spans="1:34"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row>
    <row r="344" spans="1:3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row>
    <row r="345" spans="1:34"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row>
    <row r="346" spans="1:34"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row>
    <row r="347" spans="1:34"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row>
    <row r="348" spans="1:34"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row>
    <row r="349" spans="1:34"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row>
    <row r="350" spans="1:34"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row>
    <row r="351" spans="1:34"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row>
    <row r="352" spans="1:34"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row>
    <row r="353" spans="1:34"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row>
    <row r="354" spans="1:3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row>
    <row r="355" spans="1:34"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row>
    <row r="356" spans="1:34"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row>
    <row r="357" spans="1:34"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row>
    <row r="358" spans="1:34"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row>
    <row r="359" spans="1:34"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row>
    <row r="360" spans="1:34"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row>
    <row r="361" spans="1:34"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row>
    <row r="362" spans="1:34"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row>
    <row r="363" spans="1:34"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row>
    <row r="364" spans="1:3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row>
    <row r="365" spans="1:34"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row>
    <row r="366" spans="1:34"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row>
    <row r="367" spans="1:34"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row>
    <row r="368" spans="1:34"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row>
    <row r="369" spans="1:34"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row>
    <row r="370" spans="1:34"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row>
    <row r="371" spans="1:34"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row>
    <row r="372" spans="1:34"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row>
    <row r="373" spans="1:34"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row>
    <row r="374" spans="1:3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row>
    <row r="375" spans="1:34"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row>
    <row r="376" spans="1:34"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row>
    <row r="377" spans="1:34"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row>
    <row r="378" spans="1:34"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row>
    <row r="379" spans="1:34"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row>
    <row r="380" spans="1:34"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row>
    <row r="381" spans="1:34"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row>
    <row r="382" spans="1:34"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row>
    <row r="383" spans="1:34"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row>
    <row r="384" spans="1:3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row>
    <row r="385" spans="1:34"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row>
    <row r="386" spans="1:34"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row>
    <row r="387" spans="1:34"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row>
    <row r="388" spans="1:34"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row>
    <row r="389" spans="1:34"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row>
    <row r="390" spans="1:34"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row>
    <row r="391" spans="1:34"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row>
    <row r="392" spans="1:34"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row>
    <row r="393" spans="1:34"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row>
    <row r="394" spans="1:3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row>
    <row r="395" spans="1:34"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row>
    <row r="396" spans="1:34"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row>
    <row r="397" spans="1:34"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row>
    <row r="398" spans="1:34"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row>
    <row r="399" spans="1:34"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row>
    <row r="400" spans="1:34"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row>
    <row r="401" spans="1:34"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row>
    <row r="402" spans="1:34"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row>
    <row r="403" spans="1:34"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row>
    <row r="404" spans="1:3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row>
    <row r="405" spans="1:34"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row>
    <row r="406" spans="1:34"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row>
    <row r="407" spans="1:34"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row>
    <row r="408" spans="1:34"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row>
    <row r="409" spans="1:34"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row>
    <row r="410" spans="1:34"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row>
    <row r="411" spans="1:34"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row>
    <row r="412" spans="1:34"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row>
    <row r="413" spans="1:34"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row>
    <row r="414" spans="1:3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row>
    <row r="415" spans="1:34"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row>
    <row r="416" spans="1:34"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row>
    <row r="417" spans="1:34"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row>
    <row r="418" spans="1:34"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row>
    <row r="419" spans="1:34"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row>
    <row r="420" spans="1:34"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row>
    <row r="421" spans="1:34"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row>
    <row r="422" spans="1:34"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row>
    <row r="423" spans="1:34"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row>
    <row r="424" spans="1:3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row>
    <row r="425" spans="1:34"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row>
    <row r="426" spans="1:34"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row>
    <row r="427" spans="1:34"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row>
    <row r="428" spans="1:34"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row>
    <row r="429" spans="1:34"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row>
    <row r="430" spans="1:34"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row>
    <row r="431" spans="1:34"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row>
    <row r="432" spans="1:34"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row>
    <row r="433" spans="1:34"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row>
    <row r="434" spans="1: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row>
    <row r="435" spans="1:34"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row>
    <row r="436" spans="1:34"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row>
    <row r="437" spans="1:34"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row>
    <row r="438" spans="1:34"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row>
    <row r="439" spans="1:34"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row>
    <row r="440" spans="1:34"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row>
    <row r="441" spans="1:34"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row>
    <row r="442" spans="1:34"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row>
    <row r="443" spans="1:34"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row>
    <row r="444" spans="1:3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row>
    <row r="445" spans="1:34"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row>
    <row r="446" spans="1:34"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row>
    <row r="447" spans="1:34"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row>
    <row r="448" spans="1:34"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row>
    <row r="449" spans="1:34"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row>
    <row r="450" spans="1:34"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row>
    <row r="451" spans="1:34"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row>
    <row r="452" spans="1:34"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row>
    <row r="453" spans="1:34"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row>
    <row r="454" spans="1:3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row>
    <row r="455" spans="1:34"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row>
    <row r="456" spans="1:34"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row>
    <row r="457" spans="1:34"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row>
    <row r="458" spans="1:34"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row>
    <row r="459" spans="1:34"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row>
    <row r="460" spans="1:34"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row>
    <row r="461" spans="1:34"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row>
    <row r="462" spans="1:34"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row>
    <row r="463" spans="1:34"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row>
    <row r="464" spans="1:3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row>
    <row r="465" spans="1:34"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row>
    <row r="466" spans="1:34"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row>
    <row r="467" spans="1:34"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row>
    <row r="468" spans="1:34"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row>
    <row r="469" spans="1:34"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row>
    <row r="470" spans="1:34"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row>
    <row r="471" spans="1:34"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row>
    <row r="472" spans="1:34"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row>
    <row r="473" spans="1:34"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row>
    <row r="474" spans="1:3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row>
    <row r="475" spans="1:34"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row>
    <row r="476" spans="1:34"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row>
    <row r="477" spans="1:34"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row>
    <row r="478" spans="1:34"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row>
    <row r="479" spans="1:34"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row>
    <row r="480" spans="1:34"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row>
    <row r="481" spans="1:34"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row>
    <row r="482" spans="1:34"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row>
    <row r="483" spans="1:34"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row>
    <row r="484" spans="1:3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row>
    <row r="485" spans="1:34"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row>
    <row r="486" spans="1:34"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row>
    <row r="487" spans="1:34"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row>
    <row r="488" spans="1:34"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row>
    <row r="489" spans="1:34"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row>
    <row r="490" spans="1:34"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row>
    <row r="491" spans="1:34"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row>
    <row r="492" spans="1:34"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row>
    <row r="493" spans="1:34"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row>
    <row r="494" spans="1:3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row>
    <row r="495" spans="1:34"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row>
    <row r="496" spans="1:34"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row>
    <row r="497" spans="1:34"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row>
    <row r="498" spans="1:34"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row>
    <row r="499" spans="1:34"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row>
    <row r="500" spans="1:34"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row>
    <row r="501" spans="1:34"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row>
    <row r="502" spans="1:34"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row>
    <row r="503" spans="1:34"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row>
    <row r="504" spans="1:3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row>
    <row r="505" spans="1:34"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row>
    <row r="506" spans="1:34"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row>
    <row r="507" spans="1:34"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row>
    <row r="508" spans="1:34"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row>
    <row r="509" spans="1:34"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row>
    <row r="510" spans="1:34"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row>
    <row r="511" spans="1:34"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row>
    <row r="512" spans="1:34"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row>
    <row r="513" spans="1:34"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row>
    <row r="514" spans="1:3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row>
    <row r="515" spans="1:34"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row>
    <row r="516" spans="1:34"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row>
    <row r="517" spans="1:34"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row>
    <row r="518" spans="1:34"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row>
    <row r="519" spans="1:34"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row>
    <row r="520" spans="1:34"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row>
    <row r="521" spans="1:34"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row>
    <row r="522" spans="1:34"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row>
    <row r="523" spans="1:34"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row>
    <row r="524" spans="1:3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row>
    <row r="525" spans="1:34"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row>
    <row r="526" spans="1:34"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row>
    <row r="527" spans="1:34"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row>
    <row r="528" spans="1:34"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row>
    <row r="529" spans="1:34"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row>
    <row r="530" spans="1:34"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row>
    <row r="531" spans="1:34"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row>
    <row r="532" spans="1:34"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row>
    <row r="533" spans="1:34"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row>
    <row r="534" spans="1: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row>
    <row r="535" spans="1:34"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row>
    <row r="536" spans="1:34"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row>
    <row r="537" spans="1:34"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row>
    <row r="538" spans="1:34"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row>
    <row r="539" spans="1:34"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row>
    <row r="540" spans="1:34"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row>
    <row r="541" spans="1:34"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row>
    <row r="542" spans="1:34"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row>
    <row r="543" spans="1:34"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row>
    <row r="544" spans="1:3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row>
    <row r="545" spans="1:34"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row>
    <row r="546" spans="1:34"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row>
    <row r="547" spans="1:34"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row>
    <row r="548" spans="1:34"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row>
    <row r="549" spans="1:34"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row>
    <row r="550" spans="1:34"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row>
    <row r="551" spans="1:34"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row>
    <row r="552" spans="1:34"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row>
    <row r="553" spans="1:34"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row>
    <row r="554" spans="1:3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row>
    <row r="555" spans="1:34"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row>
    <row r="556" spans="1:34"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row>
    <row r="557" spans="1:34"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row>
    <row r="558" spans="1:34"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row>
    <row r="559" spans="1:34"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row>
    <row r="560" spans="1:34"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row>
    <row r="561" spans="1:34"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row>
    <row r="562" spans="1:34"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row>
    <row r="563" spans="1:34"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row>
    <row r="564" spans="1:3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row>
    <row r="565" spans="1:34"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row>
    <row r="566" spans="1:34"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row>
    <row r="567" spans="1:34"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row>
    <row r="568" spans="1:34"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row>
    <row r="569" spans="1:34"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row>
    <row r="570" spans="1:34"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row>
    <row r="571" spans="1:34"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row>
    <row r="572" spans="1:34"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row>
    <row r="573" spans="1:34"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row>
    <row r="574" spans="1:3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row>
    <row r="575" spans="1:34"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row>
    <row r="576" spans="1:34"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row>
    <row r="577" spans="1:34"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row>
    <row r="578" spans="1:34"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row>
    <row r="579" spans="1:34"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row>
    <row r="580" spans="1:34"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row>
    <row r="581" spans="1:34"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row>
    <row r="582" spans="1:34"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row>
    <row r="583" spans="1:34"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row>
    <row r="584" spans="1:3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row>
    <row r="585" spans="1:34"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row>
    <row r="586" spans="1:34"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row>
    <row r="587" spans="1:34"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row>
    <row r="588" spans="1:34"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row>
    <row r="589" spans="1:34"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row>
    <row r="590" spans="1:34"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row>
    <row r="591" spans="1:34"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row>
    <row r="592" spans="1:34"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row>
    <row r="593" spans="1:34"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row>
    <row r="594" spans="1:3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row>
    <row r="595" spans="1:34"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row>
    <row r="596" spans="1:34"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row>
    <row r="597" spans="1:34"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row>
    <row r="598" spans="1:34"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row>
    <row r="599" spans="1:34"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row>
    <row r="600" spans="1:34"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row>
    <row r="601" spans="1:34"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row>
    <row r="602" spans="1:34"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row>
    <row r="603" spans="1:34"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row>
    <row r="604" spans="1:3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row>
    <row r="605" spans="1:34"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row>
    <row r="606" spans="1:34"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row>
    <row r="607" spans="1:34"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row>
    <row r="608" spans="1:34"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row>
    <row r="609" spans="1:34"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row>
    <row r="610" spans="1:34"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row>
    <row r="611" spans="1:34"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row>
    <row r="612" spans="1:34"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row>
    <row r="613" spans="1:34"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row>
    <row r="614" spans="1:3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row>
    <row r="615" spans="1:34"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row>
    <row r="616" spans="1:34"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row>
    <row r="617" spans="1:34"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row>
    <row r="618" spans="1:34"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row>
    <row r="619" spans="1:34"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row>
    <row r="620" spans="1:34"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row>
    <row r="621" spans="1:34"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row>
    <row r="622" spans="1:34"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row>
    <row r="623" spans="1:34"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row>
    <row r="624" spans="1:3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row>
    <row r="625" spans="1:34"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row>
    <row r="626" spans="1:34"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row>
    <row r="627" spans="1:34"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row>
    <row r="628" spans="1:34"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row>
    <row r="629" spans="1:34"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row>
    <row r="630" spans="1:34"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row>
    <row r="631" spans="1:34"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row>
    <row r="632" spans="1:34"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row>
    <row r="633" spans="1:34"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row>
    <row r="634" spans="1: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row>
    <row r="635" spans="1:34"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row>
    <row r="636" spans="1:34"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row>
    <row r="637" spans="1:34"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row>
    <row r="638" spans="1:34"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row>
    <row r="639" spans="1:34"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row>
    <row r="640" spans="1:34"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row>
    <row r="641" spans="1:34"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row>
    <row r="642" spans="1:34"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row>
    <row r="643" spans="1:34"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row>
    <row r="644" spans="1:3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row>
    <row r="645" spans="1:34"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row>
    <row r="646" spans="1:34"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row>
    <row r="647" spans="1:34"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row>
    <row r="648" spans="1:34"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row>
    <row r="649" spans="1:34"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row>
    <row r="650" spans="1:34"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row>
    <row r="651" spans="1:34"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row>
    <row r="652" spans="1:34"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row>
    <row r="653" spans="1:34"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row>
    <row r="654" spans="1:3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row>
    <row r="655" spans="1:34"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row>
    <row r="656" spans="1:34"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row>
    <row r="657" spans="1:34"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row>
    <row r="658" spans="1:34"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row>
    <row r="659" spans="1:34"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row>
    <row r="660" spans="1:34"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row>
    <row r="661" spans="1:34"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row>
    <row r="662" spans="1:34"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row>
    <row r="663" spans="1:34"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row>
    <row r="664" spans="1:3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row>
    <row r="665" spans="1:34"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row>
    <row r="666" spans="1:34"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row>
    <row r="667" spans="1:34"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row>
    <row r="668" spans="1:34"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row>
    <row r="669" spans="1:34"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row>
    <row r="670" spans="1:34"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row>
    <row r="671" spans="1:34"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row>
    <row r="672" spans="1:34"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row>
    <row r="673" spans="1:34"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row>
    <row r="674" spans="1:3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row>
    <row r="675" spans="1:34"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row>
    <row r="676" spans="1:34"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row>
    <row r="677" spans="1:34"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row>
    <row r="678" spans="1:34"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row>
    <row r="679" spans="1:34"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row>
    <row r="680" spans="1:34"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row>
    <row r="681" spans="1:34"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row>
    <row r="682" spans="1:34"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row>
    <row r="683" spans="1:34"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row>
    <row r="684" spans="1:3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row>
    <row r="685" spans="1:34"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row>
    <row r="686" spans="1:34"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row>
    <row r="687" spans="1:34"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row>
    <row r="688" spans="1:34"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row>
    <row r="689" spans="1:34"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row>
    <row r="690" spans="1:34"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row>
    <row r="691" spans="1:34"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row>
    <row r="692" spans="1:34"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row>
    <row r="693" spans="1:34"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row>
    <row r="694" spans="1:3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row>
    <row r="695" spans="1:34"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row>
    <row r="696" spans="1:34"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row>
    <row r="697" spans="1:34"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row>
    <row r="698" spans="1:34"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row>
    <row r="699" spans="1:34"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row>
    <row r="700" spans="1:34"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row>
    <row r="701" spans="1:34"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row>
    <row r="702" spans="1:34"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row>
    <row r="703" spans="1:34"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row>
    <row r="704" spans="1:3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row>
    <row r="705" spans="1:34"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row>
    <row r="706" spans="1:34"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row>
    <row r="707" spans="1:34"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row>
    <row r="708" spans="1:34"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row>
    <row r="709" spans="1:34"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row>
    <row r="710" spans="1:34"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row>
    <row r="711" spans="1:34"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row>
    <row r="712" spans="1:34"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row>
    <row r="713" spans="1:34"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row>
    <row r="714" spans="1:3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row>
    <row r="715" spans="1:34"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row>
    <row r="716" spans="1:34"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row>
    <row r="717" spans="1:34"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row>
    <row r="718" spans="1:34"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row>
    <row r="719" spans="1:34"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row>
    <row r="720" spans="1:34"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row>
    <row r="721" spans="1:34"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row>
    <row r="722" spans="1:34"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row>
    <row r="723" spans="1:34"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row>
    <row r="724" spans="1:3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row>
    <row r="725" spans="1:34"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row>
    <row r="726" spans="1:34"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row>
    <row r="727" spans="1:34"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row>
    <row r="728" spans="1:34"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row>
    <row r="729" spans="1:34"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row>
    <row r="730" spans="1:34"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row>
    <row r="731" spans="1:34"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row>
    <row r="732" spans="1:34"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row>
    <row r="733" spans="1:34"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row>
    <row r="734" spans="1: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row>
    <row r="735" spans="1:34"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row>
    <row r="736" spans="1:34"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row>
    <row r="737" spans="1:34"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row>
    <row r="738" spans="1:34"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row>
    <row r="739" spans="1:34"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row>
    <row r="740" spans="1:34"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row>
    <row r="741" spans="1:34"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row>
    <row r="742" spans="1:34"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row>
    <row r="743" spans="1:34"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row>
    <row r="744" spans="1:3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row>
    <row r="745" spans="1:34"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row>
    <row r="746" spans="1:34"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row>
    <row r="747" spans="1:34"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row>
    <row r="748" spans="1:34"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row>
    <row r="749" spans="1:34"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row>
    <row r="750" spans="1:34"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row>
    <row r="751" spans="1:34"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row>
    <row r="752" spans="1:34"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row>
    <row r="753" spans="1:34"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row>
    <row r="754" spans="1:3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row>
    <row r="755" spans="1:34"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row>
    <row r="756" spans="1:34"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row>
    <row r="757" spans="1:34"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row>
    <row r="758" spans="1:34"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row>
    <row r="759" spans="1:34"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row>
    <row r="760" spans="1:34"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row>
    <row r="761" spans="1:34"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row>
    <row r="762" spans="1:34"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row>
    <row r="763" spans="1:34"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row>
    <row r="764" spans="1:3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row>
    <row r="765" spans="1:34"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row>
    <row r="766" spans="1:34"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row>
    <row r="767" spans="1:34"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row>
    <row r="768" spans="1:34"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row>
    <row r="769" spans="1:34"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row>
    <row r="770" spans="1:34"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row>
    <row r="771" spans="1:34"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row>
    <row r="772" spans="1:34"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row>
    <row r="773" spans="1:34"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row>
    <row r="774" spans="1:3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row>
    <row r="775" spans="1:34"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row>
    <row r="776" spans="1:34"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row>
    <row r="777" spans="1:34"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row>
    <row r="778" spans="1:34"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row>
    <row r="779" spans="1:34"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row>
    <row r="780" spans="1:34"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row>
    <row r="781" spans="1:34"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row>
    <row r="782" spans="1:34"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row>
    <row r="783" spans="1:34"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row>
    <row r="784" spans="1:3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row>
    <row r="785" spans="1:34"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row>
    <row r="786" spans="1:34"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row>
    <row r="787" spans="1:34"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row>
    <row r="788" spans="1:34"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row>
    <row r="789" spans="1:34"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row>
    <row r="790" spans="1:34"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row>
    <row r="791" spans="1:34"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row>
    <row r="792" spans="1:34"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row>
    <row r="793" spans="1:34"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row>
    <row r="794" spans="1:3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row>
    <row r="795" spans="1:34"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row>
    <row r="796" spans="1:34"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row>
    <row r="797" spans="1:34"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row>
    <row r="798" spans="1:34"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row>
    <row r="799" spans="1:34"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row>
    <row r="800" spans="1:34"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row>
    <row r="801" spans="1:34"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row>
    <row r="802" spans="1:34"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row>
    <row r="803" spans="1:34"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row>
    <row r="804" spans="1:3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row>
    <row r="805" spans="1:34"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row>
    <row r="806" spans="1:34"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row>
    <row r="807" spans="1:34"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row>
    <row r="808" spans="1:34"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row>
    <row r="809" spans="1:34"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row>
    <row r="810" spans="1:34"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row>
    <row r="811" spans="1:34"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row>
    <row r="812" spans="1:34"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row>
    <row r="813" spans="1:34"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row>
    <row r="814" spans="1:3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row>
    <row r="815" spans="1:34"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row>
    <row r="816" spans="1:34"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row>
    <row r="817" spans="1:34"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row>
    <row r="818" spans="1:34"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row>
    <row r="819" spans="1:34"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row>
    <row r="820" spans="1:34"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row>
    <row r="821" spans="1:34"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row>
    <row r="822" spans="1:34"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row>
    <row r="823" spans="1:34"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row>
    <row r="824" spans="1:3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row>
    <row r="825" spans="1:34"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row>
    <row r="826" spans="1:34"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row>
    <row r="827" spans="1:34"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row>
    <row r="828" spans="1:34"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row>
    <row r="829" spans="1:34"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row>
    <row r="830" spans="1:34"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row>
    <row r="831" spans="1:34"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row>
    <row r="832" spans="1:34"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row>
    <row r="833" spans="1:34"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row>
    <row r="834" spans="1: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row>
    <row r="835" spans="1:34"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row>
    <row r="836" spans="1:34"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row>
    <row r="837" spans="1:34"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row>
    <row r="838" spans="1:34"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row>
    <row r="839" spans="1:34"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row>
    <row r="840" spans="1:34"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row>
    <row r="841" spans="1:34"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row>
    <row r="842" spans="1:34"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row>
    <row r="843" spans="1:34"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row>
    <row r="844" spans="1:3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row>
    <row r="845" spans="1:34"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row>
    <row r="846" spans="1:34"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row>
    <row r="847" spans="1:34"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row>
    <row r="848" spans="1:34"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row>
    <row r="849" spans="1:34"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row>
    <row r="850" spans="1:34"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row>
    <row r="851" spans="1:34"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row>
    <row r="852" spans="1:34"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row>
    <row r="853" spans="1:34"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row>
    <row r="854" spans="1:3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row>
    <row r="855" spans="1:34"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row>
    <row r="856" spans="1:34"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row>
    <row r="857" spans="1:34"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row>
    <row r="858" spans="1:34"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row>
    <row r="859" spans="1:34"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row>
    <row r="860" spans="1:34"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row>
    <row r="861" spans="1:34"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row>
    <row r="862" spans="1:34"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row>
    <row r="863" spans="1:34"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row>
    <row r="864" spans="1:3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row>
    <row r="865" spans="1:34"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row>
    <row r="866" spans="1:34"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row>
    <row r="867" spans="1:34"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row>
    <row r="868" spans="1:34"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row>
    <row r="869" spans="1:34"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row>
    <row r="870" spans="1:34"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row>
    <row r="871" spans="1:34"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row>
    <row r="872" spans="1:34"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row>
    <row r="873" spans="1:34"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row>
    <row r="874" spans="1:3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row>
    <row r="875" spans="1:34"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row>
    <row r="876" spans="1:34"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row>
    <row r="877" spans="1:34"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row>
    <row r="878" spans="1:34"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row>
    <row r="879" spans="1:34"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row>
    <row r="880" spans="1:34"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row>
    <row r="881" spans="1:34"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row>
    <row r="882" spans="1:34"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row>
    <row r="883" spans="1:34"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row>
    <row r="884" spans="1:3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row>
    <row r="885" spans="1:34"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row>
    <row r="886" spans="1:34"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row>
    <row r="887" spans="1:34"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row>
    <row r="888" spans="1:34"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row>
    <row r="889" spans="1:34"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row>
    <row r="890" spans="1:34"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row>
    <row r="891" spans="1:34"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row>
    <row r="892" spans="1:34"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row>
    <row r="893" spans="1:34"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row>
    <row r="894" spans="1:3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row>
    <row r="895" spans="1:34"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row>
    <row r="896" spans="1:34"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row>
    <row r="897" spans="1:34"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row>
    <row r="898" spans="1:34"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row>
    <row r="899" spans="1:34"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row>
    <row r="900" spans="1:34"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row>
    <row r="901" spans="1:34"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row>
    <row r="902" spans="1:34"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row>
    <row r="903" spans="1:34"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row>
    <row r="904" spans="1:3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row>
    <row r="905" spans="1:34"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row>
    <row r="906" spans="1:34"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row>
    <row r="907" spans="1:34"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row>
    <row r="908" spans="1:34"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row>
    <row r="909" spans="1:34"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row>
    <row r="910" spans="1:34"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row>
    <row r="911" spans="1:34"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row>
    <row r="912" spans="1:34"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row>
    <row r="913" spans="1:34"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row>
    <row r="914" spans="1:3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row>
    <row r="915" spans="1:34"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row>
    <row r="916" spans="1:34"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row>
    <row r="917" spans="1:34"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row>
    <row r="918" spans="1:34"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row>
    <row r="919" spans="1:34"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row>
    <row r="920" spans="1:34"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row>
    <row r="921" spans="1:34"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row>
    <row r="922" spans="1:34"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row>
    <row r="923" spans="1:34"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row>
    <row r="924" spans="1:3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row>
    <row r="925" spans="1:34"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row>
    <row r="926" spans="1:34"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row>
    <row r="927" spans="1:34"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row>
    <row r="928" spans="1:34"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row>
    <row r="929" spans="1:34"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row>
    <row r="930" spans="1:34"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row>
    <row r="931" spans="1:34"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row>
    <row r="932" spans="1:34"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row>
    <row r="933" spans="1:34"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row>
    <row r="934" spans="1: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row>
    <row r="935" spans="1:34"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row>
    <row r="936" spans="1:34"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row>
    <row r="937" spans="1:34"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row>
    <row r="938" spans="1:34"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row>
    <row r="939" spans="1:34"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row>
    <row r="940" spans="1:34"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row>
    <row r="941" spans="1:34"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row>
    <row r="942" spans="1:34"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row>
    <row r="943" spans="1:34"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row>
    <row r="944" spans="1:3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row>
    <row r="945" spans="1:34"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row>
    <row r="946" spans="1:34"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row>
    <row r="947" spans="1:34"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row>
    <row r="948" spans="1:34"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row>
    <row r="949" spans="1:34"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row>
    <row r="950" spans="1:34"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row>
    <row r="951" spans="1:34"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row>
    <row r="952" spans="1:34"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row>
    <row r="953" spans="1:34"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row>
    <row r="954" spans="1:3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row>
    <row r="955" spans="1:34"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row>
    <row r="956" spans="1:34"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row>
    <row r="957" spans="1:34"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row>
    <row r="958" spans="1:34"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row>
    <row r="959" spans="1:34"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row>
    <row r="960" spans="1:34"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row>
    <row r="961" spans="1:34"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row>
    <row r="962" spans="1:34"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row>
    <row r="963" spans="1:34"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row>
    <row r="964" spans="1:3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row>
    <row r="965" spans="1:34"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row>
    <row r="966" spans="1:34"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row>
    <row r="967" spans="1:34"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row>
    <row r="968" spans="1:34"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row>
    <row r="969" spans="1:34"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row>
    <row r="970" spans="1:34"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row>
    <row r="971" spans="1:34"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row>
    <row r="972" spans="1:34"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row>
    <row r="973" spans="1:34"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row>
    <row r="974" spans="1:3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row>
    <row r="975" spans="1:34"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row>
    <row r="976" spans="1:34"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row>
    <row r="977" spans="1:34"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row>
    <row r="978" spans="1:34"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row>
    <row r="979" spans="1:34"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row>
    <row r="980" spans="1:34"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row>
    <row r="981" spans="1:34"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row>
    <row r="982" spans="1:34"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row>
    <row r="983" spans="1:34"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row>
    <row r="984" spans="1:3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row>
    <row r="985" spans="1:34"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row>
    <row r="986" spans="1:34"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row>
    <row r="987" spans="1:34"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row>
    <row r="988" spans="1:34"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row>
    <row r="989" spans="1:34"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row>
    <row r="990" spans="1:34"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row>
    <row r="991" spans="1:34"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row>
    <row r="992" spans="1:34"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row>
    <row r="993" spans="1:34"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row>
    <row r="994" spans="1:3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row>
    <row r="995" spans="1:34"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row>
    <row r="996" spans="1:34"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row>
    <row r="997" spans="1:34"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row>
    <row r="998" spans="1:34"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row>
    <row r="999" spans="1:34"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row>
    <row r="1000" spans="1:34"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row>
    <row r="1001" spans="1:34" ht="14.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row>
  </sheetData>
  <mergeCells count="53">
    <mergeCell ref="C12:C14"/>
    <mergeCell ref="C9:G9"/>
    <mergeCell ref="H9:K9"/>
    <mergeCell ref="N9:Q9"/>
    <mergeCell ref="H10:K10"/>
    <mergeCell ref="N10:Q10"/>
    <mergeCell ref="C10:G10"/>
    <mergeCell ref="AC2:AE3"/>
    <mergeCell ref="AF2:AH3"/>
    <mergeCell ref="AC4:AE5"/>
    <mergeCell ref="AF4:AH5"/>
    <mergeCell ref="C8:G8"/>
    <mergeCell ref="AC8:AG8"/>
    <mergeCell ref="H8:K8"/>
    <mergeCell ref="N8:Q8"/>
    <mergeCell ref="R8:X8"/>
    <mergeCell ref="AA8:AB8"/>
    <mergeCell ref="B2:D5"/>
    <mergeCell ref="E2:AB5"/>
    <mergeCell ref="D12:D14"/>
    <mergeCell ref="E12:H12"/>
    <mergeCell ref="I12:I14"/>
    <mergeCell ref="J12:J14"/>
    <mergeCell ref="K12:K14"/>
    <mergeCell ref="E13:E14"/>
    <mergeCell ref="F13:F14"/>
    <mergeCell ref="G13:G14"/>
    <mergeCell ref="H13:H14"/>
    <mergeCell ref="R9:X9"/>
    <mergeCell ref="R10:X10"/>
    <mergeCell ref="L12:V12"/>
    <mergeCell ref="W12:AF12"/>
    <mergeCell ref="L13:L14"/>
    <mergeCell ref="M13:M14"/>
    <mergeCell ref="N13:N14"/>
    <mergeCell ref="O13:O14"/>
    <mergeCell ref="V13:V14"/>
    <mergeCell ref="AG12:AG14"/>
    <mergeCell ref="P13:P14"/>
    <mergeCell ref="Q13:Q14"/>
    <mergeCell ref="R13:R14"/>
    <mergeCell ref="S13:S14"/>
    <mergeCell ref="W13:W14"/>
    <mergeCell ref="X13:X14"/>
    <mergeCell ref="Y13:Y14"/>
    <mergeCell ref="Z13:Z14"/>
    <mergeCell ref="AA13:AA14"/>
    <mergeCell ref="AB13:AB14"/>
    <mergeCell ref="AC13:AC14"/>
    <mergeCell ref="AD13:AD14"/>
    <mergeCell ref="AE13:AE14"/>
    <mergeCell ref="AF13:AF14"/>
    <mergeCell ref="T13:U13"/>
  </mergeCells>
  <pageMargins left="0.7" right="0.7" top="0.75" bottom="0.75" header="0" footer="0"/>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1000"/>
  <sheetViews>
    <sheetView showGridLines="0" zoomScale="90" zoomScaleNormal="90" workbookViewId="0">
      <selection activeCell="H15" sqref="H15"/>
    </sheetView>
  </sheetViews>
  <sheetFormatPr baseColWidth="10" defaultColWidth="12.625" defaultRowHeight="15" customHeight="1"/>
  <cols>
    <col min="1" max="1" width="1.125" style="102" customWidth="1"/>
    <col min="2" max="2" width="1.5" style="102" customWidth="1"/>
    <col min="3" max="3" width="15.375" style="102" customWidth="1"/>
    <col min="4" max="4" width="12.5" style="102" customWidth="1"/>
    <col min="5" max="5" width="40.375" style="102" customWidth="1"/>
    <col min="6" max="6" width="15.375" style="102" customWidth="1"/>
    <col min="7" max="9" width="6.25" style="102" customWidth="1"/>
    <col min="10" max="10" width="8.875" style="102" bestFit="1" customWidth="1"/>
    <col min="11" max="11" width="10.625" style="102" customWidth="1"/>
    <col min="12" max="21" width="6.25" style="102" customWidth="1"/>
    <col min="22" max="22" width="12.25" style="102" customWidth="1"/>
    <col min="23" max="23" width="1.625" style="102" customWidth="1"/>
    <col min="24" max="26" width="10.625" style="102" customWidth="1"/>
    <col min="27" max="16384" width="12.625" style="102"/>
  </cols>
  <sheetData>
    <row r="1" spans="2:23" ht="14.25" customHeight="1"/>
    <row r="2" spans="2:23" ht="25.5" customHeight="1">
      <c r="B2" s="231" t="s">
        <v>0</v>
      </c>
      <c r="C2" s="232"/>
      <c r="D2" s="233"/>
      <c r="E2" s="240" t="s">
        <v>1</v>
      </c>
      <c r="F2" s="232"/>
      <c r="G2" s="232"/>
      <c r="H2" s="232"/>
      <c r="I2" s="232"/>
      <c r="J2" s="232"/>
      <c r="K2" s="232"/>
      <c r="L2" s="232"/>
      <c r="M2" s="232"/>
      <c r="N2" s="232"/>
      <c r="O2" s="232"/>
      <c r="P2" s="233"/>
      <c r="Q2" s="240" t="s">
        <v>2</v>
      </c>
      <c r="R2" s="232"/>
      <c r="S2" s="233"/>
      <c r="T2" s="241" t="s">
        <v>3</v>
      </c>
      <c r="U2" s="232"/>
      <c r="V2" s="232"/>
      <c r="W2" s="233"/>
    </row>
    <row r="3" spans="2:23" ht="25.5" customHeight="1">
      <c r="B3" s="234"/>
      <c r="C3" s="235"/>
      <c r="D3" s="236"/>
      <c r="E3" s="234"/>
      <c r="F3" s="235"/>
      <c r="G3" s="235"/>
      <c r="H3" s="235"/>
      <c r="I3" s="235"/>
      <c r="J3" s="235"/>
      <c r="K3" s="235"/>
      <c r="L3" s="235"/>
      <c r="M3" s="235"/>
      <c r="N3" s="235"/>
      <c r="O3" s="235"/>
      <c r="P3" s="236"/>
      <c r="Q3" s="237"/>
      <c r="R3" s="238"/>
      <c r="S3" s="239"/>
      <c r="T3" s="237"/>
      <c r="U3" s="238"/>
      <c r="V3" s="238"/>
      <c r="W3" s="239"/>
    </row>
    <row r="4" spans="2:23" ht="25.5" customHeight="1">
      <c r="B4" s="234"/>
      <c r="C4" s="235"/>
      <c r="D4" s="236"/>
      <c r="E4" s="234"/>
      <c r="F4" s="235"/>
      <c r="G4" s="235"/>
      <c r="H4" s="235"/>
      <c r="I4" s="235"/>
      <c r="J4" s="235"/>
      <c r="K4" s="235"/>
      <c r="L4" s="235"/>
      <c r="M4" s="235"/>
      <c r="N4" s="235"/>
      <c r="O4" s="235"/>
      <c r="P4" s="236"/>
      <c r="Q4" s="240" t="s">
        <v>4</v>
      </c>
      <c r="R4" s="232"/>
      <c r="S4" s="233"/>
      <c r="T4" s="242">
        <v>45442</v>
      </c>
      <c r="U4" s="232"/>
      <c r="V4" s="232"/>
      <c r="W4" s="233"/>
    </row>
    <row r="5" spans="2:23" ht="25.5" customHeight="1">
      <c r="B5" s="237"/>
      <c r="C5" s="238"/>
      <c r="D5" s="239"/>
      <c r="E5" s="237"/>
      <c r="F5" s="238"/>
      <c r="G5" s="238"/>
      <c r="H5" s="238"/>
      <c r="I5" s="238"/>
      <c r="J5" s="238"/>
      <c r="K5" s="238"/>
      <c r="L5" s="238"/>
      <c r="M5" s="238"/>
      <c r="N5" s="238"/>
      <c r="O5" s="238"/>
      <c r="P5" s="239"/>
      <c r="Q5" s="237"/>
      <c r="R5" s="238"/>
      <c r="S5" s="239"/>
      <c r="T5" s="237"/>
      <c r="U5" s="238"/>
      <c r="V5" s="238"/>
      <c r="W5" s="239"/>
    </row>
    <row r="6" spans="2:23" ht="30.75" customHeight="1" thickBot="1">
      <c r="B6" s="104"/>
      <c r="C6" s="104"/>
      <c r="D6" s="104"/>
      <c r="E6" s="105"/>
      <c r="F6" s="105"/>
      <c r="G6" s="105"/>
      <c r="H6" s="105"/>
      <c r="I6" s="105"/>
      <c r="J6" s="105"/>
      <c r="K6" s="105"/>
      <c r="L6" s="105"/>
      <c r="M6" s="105"/>
      <c r="N6" s="105"/>
      <c r="O6" s="105"/>
      <c r="P6" s="105"/>
      <c r="Q6" s="105"/>
      <c r="R6" s="105"/>
      <c r="S6" s="105"/>
      <c r="T6" s="223" t="s">
        <v>66</v>
      </c>
      <c r="U6" s="224"/>
      <c r="V6" s="224"/>
      <c r="W6" s="105"/>
    </row>
    <row r="7" spans="2:23" ht="14.25" customHeight="1" thickTop="1">
      <c r="B7" s="109"/>
      <c r="C7" s="110"/>
      <c r="D7" s="110"/>
      <c r="E7" s="110"/>
      <c r="F7" s="110"/>
      <c r="G7" s="110"/>
      <c r="H7" s="110"/>
      <c r="I7" s="110"/>
      <c r="J7" s="110"/>
      <c r="K7" s="110"/>
      <c r="L7" s="110"/>
      <c r="M7" s="110"/>
      <c r="N7" s="110"/>
      <c r="O7" s="110"/>
      <c r="P7" s="110"/>
      <c r="Q7" s="110"/>
      <c r="R7" s="110"/>
      <c r="S7" s="110"/>
      <c r="T7" s="110"/>
      <c r="U7" s="110"/>
      <c r="V7" s="110"/>
      <c r="W7" s="113"/>
    </row>
    <row r="8" spans="2:23" ht="14.25" customHeight="1">
      <c r="B8" s="114"/>
      <c r="C8" s="225" t="s">
        <v>6</v>
      </c>
      <c r="D8" s="229"/>
      <c r="E8" s="228" t="s">
        <v>7</v>
      </c>
      <c r="F8" s="229"/>
      <c r="G8" s="117"/>
      <c r="H8" s="225" t="s">
        <v>207</v>
      </c>
      <c r="I8" s="226"/>
      <c r="J8" s="226"/>
      <c r="K8" s="227"/>
      <c r="L8" s="228" t="s">
        <v>9</v>
      </c>
      <c r="M8" s="226"/>
      <c r="N8" s="226"/>
      <c r="O8" s="226"/>
      <c r="P8" s="226"/>
      <c r="Q8" s="229"/>
      <c r="S8" s="129" t="s">
        <v>10</v>
      </c>
      <c r="T8" s="129"/>
      <c r="U8" s="230">
        <v>2024</v>
      </c>
      <c r="V8" s="229"/>
      <c r="W8" s="115"/>
    </row>
    <row r="9" spans="2:23" ht="14.25" customHeight="1">
      <c r="B9" s="114"/>
      <c r="C9" s="225" t="s">
        <v>11</v>
      </c>
      <c r="D9" s="227"/>
      <c r="E9" s="228" t="s">
        <v>12</v>
      </c>
      <c r="F9" s="229"/>
      <c r="G9" s="117"/>
      <c r="H9" s="225" t="s">
        <v>13</v>
      </c>
      <c r="I9" s="226"/>
      <c r="J9" s="226"/>
      <c r="K9" s="227"/>
      <c r="L9" s="228" t="s">
        <v>14</v>
      </c>
      <c r="M9" s="226"/>
      <c r="N9" s="226"/>
      <c r="O9" s="226"/>
      <c r="P9" s="226"/>
      <c r="Q9" s="229"/>
      <c r="S9" s="130"/>
      <c r="T9" s="130"/>
      <c r="U9" s="130"/>
      <c r="V9" s="130"/>
      <c r="W9" s="115"/>
    </row>
    <row r="10" spans="2:23" ht="14.25" customHeight="1">
      <c r="B10" s="114"/>
      <c r="C10" s="225" t="s">
        <v>15</v>
      </c>
      <c r="D10" s="229"/>
      <c r="E10" s="228" t="s">
        <v>16</v>
      </c>
      <c r="F10" s="229"/>
      <c r="G10" s="117"/>
      <c r="H10" s="225" t="s">
        <v>17</v>
      </c>
      <c r="I10" s="226"/>
      <c r="J10" s="226"/>
      <c r="K10" s="227"/>
      <c r="L10" s="228" t="s">
        <v>18</v>
      </c>
      <c r="M10" s="226"/>
      <c r="N10" s="226"/>
      <c r="O10" s="226"/>
      <c r="P10" s="226"/>
      <c r="Q10" s="229"/>
      <c r="S10" s="130"/>
      <c r="T10" s="130"/>
      <c r="U10" s="130"/>
      <c r="V10" s="130"/>
      <c r="W10" s="115"/>
    </row>
    <row r="11" spans="2:23" ht="14.25" customHeight="1">
      <c r="B11" s="114"/>
      <c r="W11" s="115"/>
    </row>
    <row r="12" spans="2:23" ht="34.5" customHeight="1">
      <c r="B12" s="114"/>
      <c r="C12" s="183" t="s">
        <v>19</v>
      </c>
      <c r="D12" s="183" t="s">
        <v>20</v>
      </c>
      <c r="E12" s="183" t="s">
        <v>23</v>
      </c>
      <c r="F12" s="194" t="s">
        <v>67</v>
      </c>
      <c r="G12" s="226"/>
      <c r="H12" s="226"/>
      <c r="I12" s="226"/>
      <c r="J12" s="226"/>
      <c r="K12" s="226"/>
      <c r="L12" s="227"/>
      <c r="M12" s="194" t="s">
        <v>68</v>
      </c>
      <c r="N12" s="226"/>
      <c r="O12" s="226"/>
      <c r="P12" s="226"/>
      <c r="Q12" s="226"/>
      <c r="R12" s="226"/>
      <c r="S12" s="226"/>
      <c r="T12" s="226"/>
      <c r="U12" s="226"/>
      <c r="V12" s="229"/>
      <c r="W12" s="115"/>
    </row>
    <row r="13" spans="2:23" ht="38.25" customHeight="1">
      <c r="B13" s="114"/>
      <c r="C13" s="243"/>
      <c r="D13" s="243"/>
      <c r="E13" s="243"/>
      <c r="F13" s="187" t="s">
        <v>69</v>
      </c>
      <c r="G13" s="187" t="s">
        <v>70</v>
      </c>
      <c r="H13" s="187" t="s">
        <v>71</v>
      </c>
      <c r="I13" s="244" t="s">
        <v>72</v>
      </c>
      <c r="J13" s="244" t="s">
        <v>73</v>
      </c>
      <c r="K13" s="187" t="s">
        <v>74</v>
      </c>
      <c r="L13" s="244" t="s">
        <v>75</v>
      </c>
      <c r="M13" s="244" t="s">
        <v>76</v>
      </c>
      <c r="N13" s="187" t="s">
        <v>77</v>
      </c>
      <c r="O13" s="187" t="s">
        <v>78</v>
      </c>
      <c r="P13" s="187" t="s">
        <v>79</v>
      </c>
      <c r="Q13" s="187" t="s">
        <v>80</v>
      </c>
      <c r="R13" s="187" t="s">
        <v>81</v>
      </c>
      <c r="S13" s="187" t="s">
        <v>82</v>
      </c>
      <c r="T13" s="187" t="s">
        <v>83</v>
      </c>
      <c r="U13" s="187" t="s">
        <v>84</v>
      </c>
      <c r="V13" s="187" t="s">
        <v>74</v>
      </c>
      <c r="W13" s="115"/>
    </row>
    <row r="14" spans="2:23" ht="73.5" customHeight="1">
      <c r="B14" s="114"/>
      <c r="C14" s="222"/>
      <c r="D14" s="222"/>
      <c r="E14" s="243"/>
      <c r="F14" s="222"/>
      <c r="G14" s="222"/>
      <c r="H14" s="222"/>
      <c r="I14" s="245"/>
      <c r="J14" s="245"/>
      <c r="K14" s="222"/>
      <c r="L14" s="245"/>
      <c r="M14" s="245"/>
      <c r="N14" s="222"/>
      <c r="O14" s="222"/>
      <c r="P14" s="222"/>
      <c r="Q14" s="222"/>
      <c r="R14" s="222"/>
      <c r="S14" s="222"/>
      <c r="T14" s="222"/>
      <c r="U14" s="222"/>
      <c r="V14" s="222"/>
      <c r="W14" s="115"/>
    </row>
    <row r="15" spans="2:23" ht="170.25" customHeight="1">
      <c r="B15" s="114"/>
      <c r="C15" s="37" t="s">
        <v>60</v>
      </c>
      <c r="D15" s="52" t="s">
        <v>61</v>
      </c>
      <c r="E15" s="140" t="s">
        <v>210</v>
      </c>
      <c r="F15" s="126"/>
      <c r="G15" s="127"/>
      <c r="H15" s="127">
        <v>200</v>
      </c>
      <c r="I15" s="127">
        <v>750</v>
      </c>
      <c r="J15" s="127">
        <v>50</v>
      </c>
      <c r="K15" s="127"/>
      <c r="L15" s="128">
        <f>SUM(F15:K15)</f>
        <v>1000</v>
      </c>
      <c r="M15" s="127">
        <v>158</v>
      </c>
      <c r="N15" s="298"/>
      <c r="O15" s="298"/>
      <c r="P15" s="298"/>
      <c r="Q15" s="127"/>
      <c r="R15" s="298"/>
      <c r="S15" s="298"/>
      <c r="T15" s="298"/>
      <c r="U15" s="298"/>
      <c r="V15" s="16"/>
      <c r="W15" s="115"/>
    </row>
    <row r="16" spans="2:23" ht="14.25" customHeight="1" thickBot="1">
      <c r="B16" s="120"/>
      <c r="C16" s="121"/>
      <c r="D16" s="121"/>
      <c r="E16" s="121"/>
      <c r="F16" s="121"/>
      <c r="G16" s="121"/>
      <c r="H16" s="121"/>
      <c r="I16" s="121"/>
      <c r="J16" s="121"/>
      <c r="K16" s="121"/>
      <c r="L16" s="121"/>
      <c r="M16" s="121"/>
      <c r="N16" s="121"/>
      <c r="O16" s="121"/>
      <c r="P16" s="121"/>
      <c r="Q16" s="121"/>
      <c r="R16" s="121"/>
      <c r="S16" s="121"/>
      <c r="T16" s="121"/>
      <c r="U16" s="121"/>
      <c r="V16" s="121"/>
      <c r="W16" s="124"/>
    </row>
    <row r="17" spans="10:10" ht="14.25" customHeight="1" thickTop="1"/>
    <row r="18" spans="10:10" ht="14.25" customHeight="1">
      <c r="J18" s="144"/>
    </row>
    <row r="19" spans="10:10" ht="14.25" customHeight="1"/>
    <row r="20" spans="10:10" ht="14.25" customHeight="1"/>
    <row r="21" spans="10:10" ht="14.25" customHeight="1"/>
    <row r="22" spans="10:10" ht="14.25" customHeight="1"/>
    <row r="23" spans="10:10" ht="14.25" customHeight="1"/>
    <row r="24" spans="10:10" ht="14.25" customHeight="1"/>
    <row r="25" spans="10:10" ht="14.25" customHeight="1"/>
    <row r="26" spans="10:10" ht="14.25" customHeight="1"/>
    <row r="27" spans="10:10" ht="14.25" customHeight="1"/>
    <row r="28" spans="10:10" ht="14.25" customHeight="1"/>
    <row r="29" spans="10:10" ht="14.25" customHeight="1"/>
    <row r="30" spans="10:10" ht="14.25" customHeight="1"/>
    <row r="31" spans="10:10" ht="14.25" customHeight="1"/>
    <row r="32" spans="10:10"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2">
    <mergeCell ref="L13:L14"/>
    <mergeCell ref="M13:M14"/>
    <mergeCell ref="N13:N14"/>
    <mergeCell ref="O13:O14"/>
    <mergeCell ref="P13:P14"/>
    <mergeCell ref="Q13:Q14"/>
    <mergeCell ref="C10:D10"/>
    <mergeCell ref="E10:F10"/>
    <mergeCell ref="H10:K10"/>
    <mergeCell ref="L10:Q10"/>
    <mergeCell ref="C12:C14"/>
    <mergeCell ref="D12:D14"/>
    <mergeCell ref="E12:E14"/>
    <mergeCell ref="F12:L12"/>
    <mergeCell ref="M12:V12"/>
    <mergeCell ref="F13:F14"/>
    <mergeCell ref="G13:G14"/>
    <mergeCell ref="H13:H14"/>
    <mergeCell ref="I13:I14"/>
    <mergeCell ref="J13:J14"/>
    <mergeCell ref="K13:K14"/>
    <mergeCell ref="B2:D5"/>
    <mergeCell ref="E2:P5"/>
    <mergeCell ref="Q2:S3"/>
    <mergeCell ref="T2:W3"/>
    <mergeCell ref="Q4:S5"/>
    <mergeCell ref="T4:W5"/>
    <mergeCell ref="T6:V6"/>
    <mergeCell ref="H9:K9"/>
    <mergeCell ref="L9:Q9"/>
    <mergeCell ref="C8:D8"/>
    <mergeCell ref="E8:F8"/>
    <mergeCell ref="H8:K8"/>
    <mergeCell ref="L8:Q8"/>
    <mergeCell ref="U8:V8"/>
    <mergeCell ref="C9:D9"/>
    <mergeCell ref="E9:F9"/>
    <mergeCell ref="R13:R14"/>
    <mergeCell ref="S13:S14"/>
    <mergeCell ref="T13:T14"/>
    <mergeCell ref="U13:U14"/>
    <mergeCell ref="V13:V14"/>
  </mergeCells>
  <pageMargins left="0.7" right="0.7" top="0.75" bottom="0.75" header="0" footer="0"/>
  <pageSetup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I1005"/>
  <sheetViews>
    <sheetView showGridLines="0" zoomScale="70" zoomScaleNormal="70" workbookViewId="0">
      <selection activeCell="J15" sqref="J15"/>
    </sheetView>
  </sheetViews>
  <sheetFormatPr baseColWidth="10" defaultColWidth="12.625" defaultRowHeight="15" customHeight="1"/>
  <cols>
    <col min="1" max="1" width="1.125" style="102" customWidth="1"/>
    <col min="2" max="2" width="1.5" style="102" customWidth="1"/>
    <col min="3" max="3" width="20.5" style="102" customWidth="1"/>
    <col min="4" max="4" width="12.25" style="102" customWidth="1"/>
    <col min="5" max="5" width="24.875" style="102" customWidth="1"/>
    <col min="6" max="6" width="12.625" style="102" customWidth="1"/>
    <col min="7" max="8" width="8.625" style="102" customWidth="1"/>
    <col min="9" max="9" width="9" style="102" customWidth="1"/>
    <col min="10" max="10" width="82.875" style="103" customWidth="1"/>
    <col min="11" max="11" width="14.125" style="102" customWidth="1"/>
    <col min="12" max="12" width="7.5" style="102" customWidth="1"/>
    <col min="13" max="13" width="6.625" style="102" customWidth="1"/>
    <col min="14" max="14" width="8.375" style="102" customWidth="1"/>
    <col min="15" max="15" width="7.5" style="102" customWidth="1"/>
    <col min="16" max="16" width="8.375" style="102" customWidth="1"/>
    <col min="17" max="17" width="8.5" style="102" customWidth="1"/>
    <col min="18" max="18" width="8.375" style="102" customWidth="1"/>
    <col min="19" max="19" width="13.125" style="102" customWidth="1"/>
    <col min="20" max="20" width="9.375" style="102" customWidth="1"/>
    <col min="21" max="21" width="6.5" style="102" customWidth="1"/>
    <col min="22" max="22" width="17.125" style="102" customWidth="1"/>
    <col min="23" max="23" width="6.5" style="102" customWidth="1"/>
    <col min="24" max="24" width="17.5" style="102" customWidth="1"/>
    <col min="25" max="25" width="29.375" style="102" customWidth="1"/>
    <col min="26" max="26" width="17.625" style="102" customWidth="1"/>
    <col min="27" max="27" width="53.875" style="103" customWidth="1"/>
    <col min="28" max="28" width="62.875" style="103" customWidth="1"/>
    <col min="29" max="29" width="20.125" style="102" customWidth="1"/>
    <col min="30" max="30" width="18.5" style="102" customWidth="1"/>
    <col min="31" max="31" width="11.5" style="102" customWidth="1"/>
    <col min="32" max="32" width="15.25" style="102" customWidth="1"/>
    <col min="33" max="33" width="25" style="102" customWidth="1"/>
    <col min="34" max="34" width="1.625" style="102" customWidth="1"/>
    <col min="35" max="35" width="19.125" style="102" bestFit="1" customWidth="1"/>
    <col min="36" max="16384" width="12.625" style="102"/>
  </cols>
  <sheetData>
    <row r="1" spans="2:34" ht="14.25" customHeight="1">
      <c r="W1" s="85"/>
      <c r="AC1" s="85"/>
      <c r="AD1" s="85"/>
      <c r="AE1" s="85"/>
      <c r="AF1" s="85"/>
      <c r="AG1" s="85"/>
    </row>
    <row r="2" spans="2:34" ht="25.5" customHeight="1">
      <c r="B2" s="256" t="s">
        <v>0</v>
      </c>
      <c r="C2" s="257"/>
      <c r="D2" s="258"/>
      <c r="E2" s="240" t="s">
        <v>1</v>
      </c>
      <c r="F2" s="232"/>
      <c r="G2" s="232"/>
      <c r="H2" s="232"/>
      <c r="I2" s="232"/>
      <c r="J2" s="232"/>
      <c r="K2" s="232"/>
      <c r="L2" s="232"/>
      <c r="M2" s="232"/>
      <c r="N2" s="232"/>
      <c r="O2" s="232"/>
      <c r="P2" s="232"/>
      <c r="Q2" s="232"/>
      <c r="R2" s="232"/>
      <c r="S2" s="232"/>
      <c r="T2" s="232"/>
      <c r="U2" s="232"/>
      <c r="V2" s="232"/>
      <c r="W2" s="232"/>
      <c r="X2" s="232"/>
      <c r="Y2" s="232"/>
      <c r="Z2" s="232"/>
      <c r="AA2" s="232"/>
      <c r="AB2" s="233"/>
      <c r="AC2" s="240" t="s">
        <v>2</v>
      </c>
      <c r="AD2" s="232"/>
      <c r="AE2" s="233"/>
      <c r="AF2" s="241" t="s">
        <v>3</v>
      </c>
      <c r="AG2" s="232"/>
      <c r="AH2" s="233"/>
    </row>
    <row r="3" spans="2:34" ht="25.5" customHeight="1">
      <c r="B3" s="259"/>
      <c r="C3" s="260"/>
      <c r="D3" s="261"/>
      <c r="E3" s="234"/>
      <c r="F3" s="235"/>
      <c r="G3" s="235"/>
      <c r="H3" s="235"/>
      <c r="I3" s="235"/>
      <c r="J3" s="235"/>
      <c r="K3" s="235"/>
      <c r="L3" s="235"/>
      <c r="M3" s="235"/>
      <c r="N3" s="235"/>
      <c r="O3" s="235"/>
      <c r="P3" s="235"/>
      <c r="Q3" s="235"/>
      <c r="R3" s="235"/>
      <c r="S3" s="235"/>
      <c r="T3" s="235"/>
      <c r="U3" s="235"/>
      <c r="V3" s="235"/>
      <c r="W3" s="235"/>
      <c r="X3" s="235"/>
      <c r="Y3" s="235"/>
      <c r="Z3" s="235"/>
      <c r="AA3" s="235"/>
      <c r="AB3" s="236"/>
      <c r="AC3" s="237"/>
      <c r="AD3" s="238"/>
      <c r="AE3" s="239"/>
      <c r="AF3" s="237"/>
      <c r="AG3" s="238"/>
      <c r="AH3" s="239"/>
    </row>
    <row r="4" spans="2:34" ht="25.5" customHeight="1">
      <c r="B4" s="259"/>
      <c r="C4" s="260"/>
      <c r="D4" s="261"/>
      <c r="E4" s="234"/>
      <c r="F4" s="235"/>
      <c r="G4" s="235"/>
      <c r="H4" s="235"/>
      <c r="I4" s="235"/>
      <c r="J4" s="235"/>
      <c r="K4" s="235"/>
      <c r="L4" s="235"/>
      <c r="M4" s="235"/>
      <c r="N4" s="235"/>
      <c r="O4" s="235"/>
      <c r="P4" s="235"/>
      <c r="Q4" s="235"/>
      <c r="R4" s="235"/>
      <c r="S4" s="235"/>
      <c r="T4" s="235"/>
      <c r="U4" s="235"/>
      <c r="V4" s="235"/>
      <c r="W4" s="235"/>
      <c r="X4" s="235"/>
      <c r="Y4" s="235"/>
      <c r="Z4" s="235"/>
      <c r="AA4" s="235"/>
      <c r="AB4" s="236"/>
      <c r="AC4" s="240" t="s">
        <v>4</v>
      </c>
      <c r="AD4" s="232"/>
      <c r="AE4" s="233"/>
      <c r="AF4" s="242">
        <v>45442</v>
      </c>
      <c r="AG4" s="232"/>
      <c r="AH4" s="233"/>
    </row>
    <row r="5" spans="2:34" ht="25.5" customHeight="1">
      <c r="B5" s="262"/>
      <c r="C5" s="263"/>
      <c r="D5" s="264"/>
      <c r="E5" s="237"/>
      <c r="F5" s="238"/>
      <c r="G5" s="238"/>
      <c r="H5" s="238"/>
      <c r="I5" s="238"/>
      <c r="J5" s="238"/>
      <c r="K5" s="238"/>
      <c r="L5" s="238"/>
      <c r="M5" s="238"/>
      <c r="N5" s="238"/>
      <c r="O5" s="238"/>
      <c r="P5" s="238"/>
      <c r="Q5" s="238"/>
      <c r="R5" s="238"/>
      <c r="S5" s="238"/>
      <c r="T5" s="238"/>
      <c r="U5" s="238"/>
      <c r="V5" s="238"/>
      <c r="W5" s="238"/>
      <c r="X5" s="238"/>
      <c r="Y5" s="238"/>
      <c r="Z5" s="238"/>
      <c r="AA5" s="238"/>
      <c r="AB5" s="239"/>
      <c r="AC5" s="237"/>
      <c r="AD5" s="238"/>
      <c r="AE5" s="239"/>
      <c r="AF5" s="237"/>
      <c r="AG5" s="238"/>
      <c r="AH5" s="239"/>
    </row>
    <row r="6" spans="2:34" ht="14.25" customHeight="1" thickBot="1">
      <c r="B6" s="104"/>
      <c r="C6" s="104"/>
      <c r="D6" s="104"/>
      <c r="E6" s="104"/>
      <c r="F6" s="104"/>
      <c r="G6" s="104"/>
      <c r="H6" s="105"/>
      <c r="I6" s="105"/>
      <c r="J6" s="106"/>
      <c r="K6" s="105"/>
      <c r="L6" s="105"/>
      <c r="M6" s="105"/>
      <c r="N6" s="105"/>
      <c r="O6" s="105"/>
      <c r="P6" s="105"/>
      <c r="Q6" s="105"/>
      <c r="R6" s="105"/>
      <c r="S6" s="105"/>
      <c r="T6" s="105"/>
      <c r="U6" s="105"/>
      <c r="V6" s="105"/>
      <c r="W6" s="107"/>
      <c r="X6" s="105"/>
      <c r="Y6" s="105"/>
      <c r="Z6" s="105"/>
      <c r="AA6" s="106"/>
      <c r="AB6" s="106"/>
      <c r="AC6" s="107"/>
      <c r="AD6" s="107"/>
      <c r="AE6" s="107"/>
      <c r="AF6" s="107"/>
      <c r="AG6" s="108" t="s">
        <v>5</v>
      </c>
      <c r="AH6" s="105"/>
    </row>
    <row r="7" spans="2:34" ht="14.25" customHeight="1" thickTop="1">
      <c r="B7" s="109"/>
      <c r="C7" s="110"/>
      <c r="D7" s="110"/>
      <c r="E7" s="110"/>
      <c r="F7" s="110"/>
      <c r="G7" s="110"/>
      <c r="H7" s="110"/>
      <c r="I7" s="110"/>
      <c r="J7" s="111"/>
      <c r="K7" s="110"/>
      <c r="L7" s="110"/>
      <c r="M7" s="110"/>
      <c r="N7" s="110"/>
      <c r="O7" s="110"/>
      <c r="P7" s="110"/>
      <c r="Q7" s="110"/>
      <c r="R7" s="110"/>
      <c r="S7" s="110"/>
      <c r="T7" s="110"/>
      <c r="U7" s="110"/>
      <c r="V7" s="110"/>
      <c r="W7" s="112"/>
      <c r="X7" s="110"/>
      <c r="Y7" s="110"/>
      <c r="Z7" s="110"/>
      <c r="AA7" s="111"/>
      <c r="AB7" s="111"/>
      <c r="AC7" s="112"/>
      <c r="AD7" s="112"/>
      <c r="AE7" s="112"/>
      <c r="AF7" s="112"/>
      <c r="AG7" s="112"/>
      <c r="AH7" s="113"/>
    </row>
    <row r="8" spans="2:34" ht="14.25" customHeight="1">
      <c r="B8" s="114"/>
      <c r="C8" s="225" t="s">
        <v>6</v>
      </c>
      <c r="D8" s="226"/>
      <c r="E8" s="226"/>
      <c r="F8" s="226"/>
      <c r="G8" s="229"/>
      <c r="H8" s="228" t="s">
        <v>7</v>
      </c>
      <c r="I8" s="226"/>
      <c r="J8" s="226"/>
      <c r="K8" s="229"/>
      <c r="N8" s="225" t="s">
        <v>207</v>
      </c>
      <c r="O8" s="226"/>
      <c r="P8" s="226"/>
      <c r="Q8" s="229"/>
      <c r="R8" s="228" t="s">
        <v>85</v>
      </c>
      <c r="S8" s="226"/>
      <c r="T8" s="226"/>
      <c r="U8" s="226"/>
      <c r="V8" s="226"/>
      <c r="W8" s="226"/>
      <c r="X8" s="229"/>
      <c r="AA8" s="225" t="s">
        <v>10</v>
      </c>
      <c r="AB8" s="229"/>
      <c r="AC8" s="230">
        <v>2024</v>
      </c>
      <c r="AD8" s="226"/>
      <c r="AE8" s="226"/>
      <c r="AF8" s="226"/>
      <c r="AG8" s="229"/>
      <c r="AH8" s="115"/>
    </row>
    <row r="9" spans="2:34" ht="14.25" customHeight="1">
      <c r="B9" s="114"/>
      <c r="C9" s="225" t="s">
        <v>11</v>
      </c>
      <c r="D9" s="226"/>
      <c r="E9" s="226"/>
      <c r="F9" s="226"/>
      <c r="G9" s="229"/>
      <c r="H9" s="228" t="s">
        <v>86</v>
      </c>
      <c r="I9" s="226"/>
      <c r="J9" s="226"/>
      <c r="K9" s="229"/>
      <c r="N9" s="225" t="s">
        <v>13</v>
      </c>
      <c r="O9" s="226"/>
      <c r="P9" s="226"/>
      <c r="Q9" s="229"/>
      <c r="R9" s="252" t="s">
        <v>14</v>
      </c>
      <c r="S9" s="226"/>
      <c r="T9" s="226"/>
      <c r="U9" s="226"/>
      <c r="V9" s="226"/>
      <c r="W9" s="226"/>
      <c r="X9" s="229"/>
      <c r="AC9" s="85"/>
      <c r="AD9" s="85"/>
      <c r="AE9" s="85"/>
      <c r="AF9" s="85"/>
      <c r="AG9" s="85"/>
      <c r="AH9" s="115"/>
    </row>
    <row r="10" spans="2:34" ht="14.25" customHeight="1">
      <c r="B10" s="114"/>
      <c r="C10" s="225" t="s">
        <v>15</v>
      </c>
      <c r="D10" s="226"/>
      <c r="E10" s="226"/>
      <c r="F10" s="226"/>
      <c r="G10" s="229"/>
      <c r="H10" s="228" t="s">
        <v>16</v>
      </c>
      <c r="I10" s="226"/>
      <c r="J10" s="226"/>
      <c r="K10" s="229"/>
      <c r="N10" s="225" t="s">
        <v>17</v>
      </c>
      <c r="O10" s="226"/>
      <c r="P10" s="226"/>
      <c r="Q10" s="229"/>
      <c r="R10" s="252" t="s">
        <v>18</v>
      </c>
      <c r="S10" s="226"/>
      <c r="T10" s="226"/>
      <c r="U10" s="226"/>
      <c r="V10" s="226"/>
      <c r="W10" s="226"/>
      <c r="X10" s="229"/>
      <c r="AC10" s="85"/>
      <c r="AD10" s="85"/>
      <c r="AE10" s="85"/>
      <c r="AF10" s="85"/>
      <c r="AG10" s="85"/>
      <c r="AH10" s="115"/>
    </row>
    <row r="11" spans="2:34" ht="14.25" customHeight="1">
      <c r="B11" s="114"/>
      <c r="V11" s="116"/>
      <c r="W11" s="85"/>
      <c r="Y11" s="117"/>
      <c r="AC11" s="85"/>
      <c r="AD11" s="85"/>
      <c r="AE11" s="85"/>
      <c r="AF11" s="85"/>
      <c r="AG11" s="85"/>
      <c r="AH11" s="115"/>
    </row>
    <row r="12" spans="2:34" ht="26.25" customHeight="1">
      <c r="B12" s="114"/>
      <c r="C12" s="183" t="s">
        <v>19</v>
      </c>
      <c r="D12" s="183" t="s">
        <v>20</v>
      </c>
      <c r="E12" s="193" t="s">
        <v>21</v>
      </c>
      <c r="F12" s="226"/>
      <c r="G12" s="226"/>
      <c r="H12" s="229"/>
      <c r="I12" s="183" t="s">
        <v>22</v>
      </c>
      <c r="J12" s="183" t="s">
        <v>23</v>
      </c>
      <c r="K12" s="183" t="s">
        <v>24</v>
      </c>
      <c r="L12" s="193" t="s">
        <v>25</v>
      </c>
      <c r="M12" s="226"/>
      <c r="N12" s="226"/>
      <c r="O12" s="226"/>
      <c r="P12" s="226"/>
      <c r="Q12" s="226"/>
      <c r="R12" s="226"/>
      <c r="S12" s="226"/>
      <c r="T12" s="226"/>
      <c r="U12" s="226"/>
      <c r="V12" s="229"/>
      <c r="W12" s="253" t="s">
        <v>26</v>
      </c>
      <c r="X12" s="247"/>
      <c r="Y12" s="247"/>
      <c r="Z12" s="247"/>
      <c r="AA12" s="247"/>
      <c r="AB12" s="247"/>
      <c r="AC12" s="247"/>
      <c r="AD12" s="247"/>
      <c r="AE12" s="247"/>
      <c r="AF12" s="247"/>
      <c r="AG12" s="246" t="s">
        <v>27</v>
      </c>
      <c r="AH12" s="115"/>
    </row>
    <row r="13" spans="2:34" ht="33" customHeight="1">
      <c r="B13" s="114"/>
      <c r="C13" s="243"/>
      <c r="D13" s="243"/>
      <c r="E13" s="183" t="s">
        <v>28</v>
      </c>
      <c r="F13" s="183" t="s">
        <v>29</v>
      </c>
      <c r="G13" s="183" t="s">
        <v>30</v>
      </c>
      <c r="H13" s="183" t="s">
        <v>31</v>
      </c>
      <c r="I13" s="243"/>
      <c r="J13" s="254"/>
      <c r="K13" s="243"/>
      <c r="L13" s="186" t="s">
        <v>32</v>
      </c>
      <c r="M13" s="186" t="s">
        <v>33</v>
      </c>
      <c r="N13" s="186" t="s">
        <v>34</v>
      </c>
      <c r="O13" s="186" t="s">
        <v>35</v>
      </c>
      <c r="P13" s="186" t="s">
        <v>36</v>
      </c>
      <c r="Q13" s="186" t="s">
        <v>37</v>
      </c>
      <c r="R13" s="187" t="s">
        <v>38</v>
      </c>
      <c r="S13" s="186" t="s">
        <v>39</v>
      </c>
      <c r="T13" s="188" t="s">
        <v>40</v>
      </c>
      <c r="U13" s="251"/>
      <c r="V13" s="187" t="s">
        <v>41</v>
      </c>
      <c r="W13" s="246" t="s">
        <v>42</v>
      </c>
      <c r="X13" s="246" t="s">
        <v>43</v>
      </c>
      <c r="Y13" s="246" t="s">
        <v>44</v>
      </c>
      <c r="Z13" s="246" t="s">
        <v>45</v>
      </c>
      <c r="AA13" s="248" t="s">
        <v>46</v>
      </c>
      <c r="AB13" s="246" t="s">
        <v>47</v>
      </c>
      <c r="AC13" s="246" t="s">
        <v>48</v>
      </c>
      <c r="AD13" s="246" t="s">
        <v>49</v>
      </c>
      <c r="AE13" s="246" t="s">
        <v>50</v>
      </c>
      <c r="AF13" s="246" t="s">
        <v>51</v>
      </c>
      <c r="AG13" s="247"/>
      <c r="AH13" s="115"/>
    </row>
    <row r="14" spans="2:34" ht="69" customHeight="1">
      <c r="B14" s="114"/>
      <c r="C14" s="222"/>
      <c r="D14" s="222"/>
      <c r="E14" s="222"/>
      <c r="F14" s="222"/>
      <c r="G14" s="222"/>
      <c r="H14" s="222"/>
      <c r="I14" s="222"/>
      <c r="J14" s="255"/>
      <c r="K14" s="222"/>
      <c r="L14" s="222"/>
      <c r="M14" s="222"/>
      <c r="N14" s="222"/>
      <c r="O14" s="222"/>
      <c r="P14" s="222"/>
      <c r="Q14" s="222"/>
      <c r="R14" s="222"/>
      <c r="S14" s="222"/>
      <c r="T14" s="12" t="s">
        <v>52</v>
      </c>
      <c r="U14" s="12" t="s">
        <v>53</v>
      </c>
      <c r="V14" s="222"/>
      <c r="W14" s="247"/>
      <c r="X14" s="247"/>
      <c r="Y14" s="247"/>
      <c r="Z14" s="247"/>
      <c r="AA14" s="249"/>
      <c r="AB14" s="250"/>
      <c r="AC14" s="247"/>
      <c r="AD14" s="247"/>
      <c r="AE14" s="247"/>
      <c r="AF14" s="247"/>
      <c r="AG14" s="247"/>
      <c r="AH14" s="115"/>
    </row>
    <row r="15" spans="2:34" ht="226.9" customHeight="1">
      <c r="B15" s="114"/>
      <c r="C15" s="37" t="s">
        <v>87</v>
      </c>
      <c r="D15" s="33" t="s">
        <v>88</v>
      </c>
      <c r="E15" s="37" t="s">
        <v>89</v>
      </c>
      <c r="F15" s="15"/>
      <c r="G15" s="24">
        <v>56</v>
      </c>
      <c r="H15" s="37">
        <v>42</v>
      </c>
      <c r="I15" s="62">
        <v>1</v>
      </c>
      <c r="J15" s="77" t="s">
        <v>197</v>
      </c>
      <c r="K15" s="18"/>
      <c r="L15" s="20"/>
      <c r="M15" s="20"/>
      <c r="N15" s="20"/>
      <c r="O15" s="20"/>
      <c r="P15" s="20"/>
      <c r="Q15" s="20"/>
      <c r="R15" s="22"/>
      <c r="S15" s="92"/>
      <c r="T15" s="20"/>
      <c r="U15" s="20"/>
      <c r="V15" s="93">
        <f>V16+V18+V20+V27+V29+V31+V33</f>
        <v>11770883772</v>
      </c>
      <c r="W15" s="87"/>
      <c r="X15" s="88"/>
      <c r="Y15" s="88"/>
      <c r="Z15" s="88"/>
      <c r="AA15" s="89"/>
      <c r="AB15" s="89"/>
      <c r="AC15" s="88"/>
      <c r="AD15" s="88"/>
      <c r="AE15" s="88"/>
      <c r="AF15" s="88"/>
      <c r="AG15" s="48"/>
      <c r="AH15" s="115"/>
    </row>
    <row r="16" spans="2:34" ht="290.45" customHeight="1">
      <c r="B16" s="114"/>
      <c r="C16" s="37" t="s">
        <v>90</v>
      </c>
      <c r="D16" s="33" t="s">
        <v>91</v>
      </c>
      <c r="E16" s="37" t="s">
        <v>92</v>
      </c>
      <c r="F16" s="26" t="s">
        <v>63</v>
      </c>
      <c r="G16" s="24">
        <v>0</v>
      </c>
      <c r="H16" s="37">
        <f>2880+174</f>
        <v>3054</v>
      </c>
      <c r="I16" s="62">
        <v>0.96</v>
      </c>
      <c r="J16" s="174" t="s">
        <v>215</v>
      </c>
      <c r="K16" s="24" t="s">
        <v>64</v>
      </c>
      <c r="L16" s="94"/>
      <c r="M16" s="94"/>
      <c r="N16" s="94"/>
      <c r="O16" s="94"/>
      <c r="P16" s="94"/>
      <c r="Q16" s="94"/>
      <c r="R16" s="95"/>
      <c r="S16" s="95"/>
      <c r="T16" s="94"/>
      <c r="U16" s="94"/>
      <c r="V16" s="96">
        <f>V17</f>
        <v>2000000000</v>
      </c>
      <c r="W16" s="90"/>
      <c r="X16" s="88"/>
      <c r="Y16" s="88"/>
      <c r="Z16" s="88"/>
      <c r="AA16" s="89"/>
      <c r="AB16" s="89"/>
      <c r="AC16" s="88"/>
      <c r="AD16" s="88"/>
      <c r="AE16" s="88"/>
      <c r="AF16" s="88"/>
      <c r="AG16" s="48"/>
      <c r="AH16" s="115"/>
    </row>
    <row r="17" spans="2:35" ht="252" customHeight="1">
      <c r="B17" s="114"/>
      <c r="C17" s="26"/>
      <c r="D17" s="26"/>
      <c r="E17" s="26"/>
      <c r="F17" s="26"/>
      <c r="G17" s="26"/>
      <c r="H17" s="16"/>
      <c r="I17" s="26"/>
      <c r="J17" s="81"/>
      <c r="K17" s="26"/>
      <c r="L17" s="27"/>
      <c r="M17" s="27"/>
      <c r="N17" s="27"/>
      <c r="O17" s="27"/>
      <c r="P17" s="27"/>
      <c r="Q17" s="27"/>
      <c r="R17" s="27"/>
      <c r="S17" s="28"/>
      <c r="T17" s="27"/>
      <c r="U17" s="27"/>
      <c r="V17" s="29">
        <v>2000000000</v>
      </c>
      <c r="W17" s="48" t="s">
        <v>180</v>
      </c>
      <c r="X17" s="58" t="s">
        <v>93</v>
      </c>
      <c r="Y17" s="58" t="s">
        <v>94</v>
      </c>
      <c r="Z17" s="97">
        <v>2000000000</v>
      </c>
      <c r="AA17" s="80" t="s">
        <v>95</v>
      </c>
      <c r="AB17" s="80" t="s">
        <v>208</v>
      </c>
      <c r="AC17" s="58" t="s">
        <v>158</v>
      </c>
      <c r="AD17" s="58" t="s">
        <v>193</v>
      </c>
      <c r="AE17" s="86">
        <f>2880/3000</f>
        <v>0.96</v>
      </c>
      <c r="AF17" s="86">
        <f>Z17/V17</f>
        <v>1</v>
      </c>
      <c r="AG17" s="48"/>
      <c r="AH17" s="115"/>
    </row>
    <row r="18" spans="2:35" ht="186.6" customHeight="1">
      <c r="B18" s="114"/>
      <c r="C18" s="37" t="s">
        <v>97</v>
      </c>
      <c r="D18" s="34" t="s">
        <v>98</v>
      </c>
      <c r="E18" s="37" t="s">
        <v>99</v>
      </c>
      <c r="F18" s="26" t="s">
        <v>63</v>
      </c>
      <c r="G18" s="16">
        <v>0</v>
      </c>
      <c r="H18" s="26">
        <v>1</v>
      </c>
      <c r="I18" s="62">
        <v>1</v>
      </c>
      <c r="J18" s="175" t="s">
        <v>216</v>
      </c>
      <c r="K18" s="24" t="s">
        <v>64</v>
      </c>
      <c r="L18" s="25"/>
      <c r="M18" s="25"/>
      <c r="N18" s="25"/>
      <c r="O18" s="25"/>
      <c r="P18" s="25"/>
      <c r="Q18" s="25"/>
      <c r="R18" s="25"/>
      <c r="S18" s="25"/>
      <c r="T18" s="25"/>
      <c r="U18" s="25"/>
      <c r="V18" s="96">
        <f>V19</f>
        <v>384145461</v>
      </c>
      <c r="W18" s="50"/>
      <c r="X18" s="51"/>
      <c r="Y18" s="51"/>
      <c r="Z18" s="51"/>
      <c r="AA18" s="56"/>
      <c r="AB18" s="56"/>
      <c r="AC18" s="69"/>
      <c r="AD18" s="69"/>
      <c r="AE18" s="69" t="s">
        <v>194</v>
      </c>
      <c r="AF18" s="85"/>
      <c r="AG18" s="70"/>
      <c r="AH18" s="115"/>
    </row>
    <row r="19" spans="2:35" ht="200.25" customHeight="1">
      <c r="B19" s="114"/>
      <c r="C19" s="26"/>
      <c r="D19" s="26"/>
      <c r="E19" s="26"/>
      <c r="F19" s="26"/>
      <c r="G19" s="26"/>
      <c r="H19" s="16"/>
      <c r="I19" s="26"/>
      <c r="J19" s="81"/>
      <c r="K19" s="26"/>
      <c r="L19" s="27"/>
      <c r="M19" s="27"/>
      <c r="N19" s="27"/>
      <c r="O19" s="27"/>
      <c r="P19" s="27"/>
      <c r="Q19" s="27"/>
      <c r="R19" s="27"/>
      <c r="S19" s="28"/>
      <c r="T19" s="27"/>
      <c r="U19" s="27"/>
      <c r="V19" s="29">
        <v>384145461</v>
      </c>
      <c r="W19" s="16" t="s">
        <v>180</v>
      </c>
      <c r="X19" s="24" t="s">
        <v>100</v>
      </c>
      <c r="Y19" s="24" t="s">
        <v>101</v>
      </c>
      <c r="Z19" s="79">
        <v>384145461</v>
      </c>
      <c r="AA19" s="39" t="s">
        <v>102</v>
      </c>
      <c r="AB19" s="77" t="s">
        <v>202</v>
      </c>
      <c r="AC19" s="58" t="s">
        <v>158</v>
      </c>
      <c r="AD19" s="63" t="s">
        <v>192</v>
      </c>
      <c r="AE19" s="84">
        <v>1</v>
      </c>
      <c r="AF19" s="86">
        <f>Z19/V19</f>
        <v>1</v>
      </c>
      <c r="AG19" s="98" t="s">
        <v>182</v>
      </c>
      <c r="AH19" s="115"/>
    </row>
    <row r="20" spans="2:35" ht="352.15" customHeight="1">
      <c r="B20" s="114"/>
      <c r="C20" s="37" t="s">
        <v>103</v>
      </c>
      <c r="D20" s="34" t="s">
        <v>104</v>
      </c>
      <c r="E20" s="37" t="s">
        <v>105</v>
      </c>
      <c r="F20" s="26" t="s">
        <v>63</v>
      </c>
      <c r="G20" s="24">
        <v>0</v>
      </c>
      <c r="H20" s="37">
        <v>3</v>
      </c>
      <c r="I20" s="62">
        <v>1</v>
      </c>
      <c r="J20" s="77" t="s">
        <v>198</v>
      </c>
      <c r="K20" s="24" t="s">
        <v>64</v>
      </c>
      <c r="L20" s="25"/>
      <c r="M20" s="25"/>
      <c r="N20" s="25"/>
      <c r="O20" s="25"/>
      <c r="P20" s="25"/>
      <c r="Q20" s="25"/>
      <c r="R20" s="25"/>
      <c r="S20" s="25"/>
      <c r="T20" s="25"/>
      <c r="U20" s="25"/>
      <c r="V20" s="99">
        <f>V21</f>
        <v>2000000000</v>
      </c>
      <c r="W20" s="45"/>
      <c r="X20" s="47"/>
      <c r="Y20" s="47"/>
      <c r="Z20" s="47"/>
      <c r="AA20" s="55"/>
      <c r="AB20" s="55"/>
      <c r="AC20" s="76"/>
      <c r="AD20" s="76"/>
      <c r="AE20" s="85"/>
      <c r="AG20" s="16"/>
      <c r="AH20" s="115"/>
    </row>
    <row r="21" spans="2:35" ht="14.45" customHeight="1">
      <c r="B21" s="114"/>
      <c r="C21" s="275"/>
      <c r="D21" s="275"/>
      <c r="E21" s="275"/>
      <c r="F21" s="275"/>
      <c r="G21" s="275"/>
      <c r="H21" s="275"/>
      <c r="I21" s="275"/>
      <c r="J21" s="278"/>
      <c r="K21" s="275"/>
      <c r="L21" s="265"/>
      <c r="M21" s="265"/>
      <c r="N21" s="265"/>
      <c r="O21" s="265"/>
      <c r="P21" s="265"/>
      <c r="Q21" s="265"/>
      <c r="R21" s="265"/>
      <c r="S21" s="265"/>
      <c r="T21" s="265"/>
      <c r="U21" s="265"/>
      <c r="V21" s="284">
        <v>2000000000</v>
      </c>
      <c r="W21" s="281" t="s">
        <v>180</v>
      </c>
      <c r="X21" s="271" t="s">
        <v>106</v>
      </c>
      <c r="Y21" s="271" t="s">
        <v>107</v>
      </c>
      <c r="Z21" s="268">
        <v>2000000000</v>
      </c>
      <c r="AA21" s="269" t="s">
        <v>183</v>
      </c>
      <c r="AB21" s="269" t="s">
        <v>203</v>
      </c>
      <c r="AC21" s="285" t="s">
        <v>158</v>
      </c>
      <c r="AD21" s="285" t="s">
        <v>200</v>
      </c>
      <c r="AE21" s="288">
        <v>1</v>
      </c>
      <c r="AF21" s="288">
        <f>Z21/V21</f>
        <v>1</v>
      </c>
      <c r="AG21" s="272"/>
      <c r="AH21" s="115"/>
    </row>
    <row r="22" spans="2:35" ht="12">
      <c r="B22" s="114"/>
      <c r="C22" s="276"/>
      <c r="D22" s="276"/>
      <c r="E22" s="276"/>
      <c r="F22" s="276"/>
      <c r="G22" s="276"/>
      <c r="H22" s="276"/>
      <c r="I22" s="276"/>
      <c r="J22" s="279"/>
      <c r="K22" s="276"/>
      <c r="L22" s="266"/>
      <c r="M22" s="266"/>
      <c r="N22" s="266"/>
      <c r="O22" s="266"/>
      <c r="P22" s="266"/>
      <c r="Q22" s="266"/>
      <c r="R22" s="266"/>
      <c r="S22" s="266"/>
      <c r="T22" s="266"/>
      <c r="U22" s="266"/>
      <c r="V22" s="284"/>
      <c r="W22" s="282"/>
      <c r="X22" s="271"/>
      <c r="Y22" s="271"/>
      <c r="Z22" s="268"/>
      <c r="AA22" s="270"/>
      <c r="AB22" s="270"/>
      <c r="AC22" s="286"/>
      <c r="AD22" s="286"/>
      <c r="AE22" s="289"/>
      <c r="AF22" s="289"/>
      <c r="AG22" s="273"/>
      <c r="AH22" s="115"/>
    </row>
    <row r="23" spans="2:35" ht="12">
      <c r="B23" s="114"/>
      <c r="C23" s="276"/>
      <c r="D23" s="276"/>
      <c r="E23" s="276"/>
      <c r="F23" s="276"/>
      <c r="G23" s="276"/>
      <c r="H23" s="276"/>
      <c r="I23" s="276"/>
      <c r="J23" s="279"/>
      <c r="K23" s="276"/>
      <c r="L23" s="266"/>
      <c r="M23" s="266"/>
      <c r="N23" s="266"/>
      <c r="O23" s="266"/>
      <c r="P23" s="266"/>
      <c r="Q23" s="266"/>
      <c r="R23" s="266"/>
      <c r="S23" s="266"/>
      <c r="T23" s="266"/>
      <c r="U23" s="266"/>
      <c r="V23" s="284"/>
      <c r="W23" s="282"/>
      <c r="X23" s="271"/>
      <c r="Y23" s="271"/>
      <c r="Z23" s="268"/>
      <c r="AA23" s="270"/>
      <c r="AB23" s="270"/>
      <c r="AC23" s="286"/>
      <c r="AD23" s="286"/>
      <c r="AE23" s="289"/>
      <c r="AF23" s="289"/>
      <c r="AG23" s="273"/>
      <c r="AH23" s="115"/>
    </row>
    <row r="24" spans="2:35" ht="12">
      <c r="B24" s="114"/>
      <c r="C24" s="276"/>
      <c r="D24" s="276"/>
      <c r="E24" s="276"/>
      <c r="F24" s="276"/>
      <c r="G24" s="276"/>
      <c r="H24" s="276"/>
      <c r="I24" s="276"/>
      <c r="J24" s="279"/>
      <c r="K24" s="276"/>
      <c r="L24" s="266"/>
      <c r="M24" s="266"/>
      <c r="N24" s="266"/>
      <c r="O24" s="266"/>
      <c r="P24" s="266"/>
      <c r="Q24" s="266"/>
      <c r="R24" s="266"/>
      <c r="S24" s="266"/>
      <c r="T24" s="266"/>
      <c r="U24" s="266"/>
      <c r="V24" s="284"/>
      <c r="W24" s="282"/>
      <c r="X24" s="271"/>
      <c r="Y24" s="271"/>
      <c r="Z24" s="268"/>
      <c r="AA24" s="270"/>
      <c r="AB24" s="270"/>
      <c r="AC24" s="286"/>
      <c r="AD24" s="286"/>
      <c r="AE24" s="289"/>
      <c r="AF24" s="289"/>
      <c r="AG24" s="273"/>
      <c r="AH24" s="115"/>
    </row>
    <row r="25" spans="2:35" ht="12">
      <c r="B25" s="114"/>
      <c r="C25" s="276"/>
      <c r="D25" s="276"/>
      <c r="E25" s="276"/>
      <c r="F25" s="276"/>
      <c r="G25" s="276"/>
      <c r="H25" s="276"/>
      <c r="I25" s="276"/>
      <c r="J25" s="279"/>
      <c r="K25" s="276"/>
      <c r="L25" s="266"/>
      <c r="M25" s="266"/>
      <c r="N25" s="266"/>
      <c r="O25" s="266"/>
      <c r="P25" s="266"/>
      <c r="Q25" s="266"/>
      <c r="R25" s="266"/>
      <c r="S25" s="266"/>
      <c r="T25" s="266"/>
      <c r="U25" s="266"/>
      <c r="V25" s="284"/>
      <c r="W25" s="282"/>
      <c r="X25" s="271"/>
      <c r="Y25" s="271"/>
      <c r="Z25" s="268"/>
      <c r="AA25" s="270"/>
      <c r="AB25" s="270"/>
      <c r="AC25" s="286"/>
      <c r="AD25" s="286"/>
      <c r="AE25" s="289"/>
      <c r="AF25" s="289"/>
      <c r="AG25" s="273"/>
      <c r="AH25" s="115"/>
    </row>
    <row r="26" spans="2:35" ht="235.15" customHeight="1">
      <c r="B26" s="114"/>
      <c r="C26" s="277"/>
      <c r="D26" s="277"/>
      <c r="E26" s="277"/>
      <c r="F26" s="277"/>
      <c r="G26" s="277"/>
      <c r="H26" s="277"/>
      <c r="I26" s="277"/>
      <c r="J26" s="280"/>
      <c r="K26" s="277"/>
      <c r="L26" s="267"/>
      <c r="M26" s="267"/>
      <c r="N26" s="267"/>
      <c r="O26" s="267"/>
      <c r="P26" s="267"/>
      <c r="Q26" s="267"/>
      <c r="R26" s="267"/>
      <c r="S26" s="267"/>
      <c r="T26" s="267"/>
      <c r="U26" s="267"/>
      <c r="V26" s="284"/>
      <c r="W26" s="283"/>
      <c r="X26" s="271"/>
      <c r="Y26" s="271"/>
      <c r="Z26" s="268"/>
      <c r="AA26" s="270"/>
      <c r="AB26" s="270"/>
      <c r="AC26" s="287"/>
      <c r="AD26" s="287"/>
      <c r="AE26" s="290"/>
      <c r="AF26" s="290"/>
      <c r="AG26" s="274"/>
      <c r="AH26" s="115"/>
    </row>
    <row r="27" spans="2:35" ht="310.89999999999998" customHeight="1">
      <c r="B27" s="114"/>
      <c r="C27" s="37" t="s">
        <v>108</v>
      </c>
      <c r="D27" s="34" t="s">
        <v>109</v>
      </c>
      <c r="E27" s="37" t="s">
        <v>110</v>
      </c>
      <c r="F27" s="26" t="s">
        <v>63</v>
      </c>
      <c r="G27" s="24">
        <v>0</v>
      </c>
      <c r="H27" s="37">
        <v>412</v>
      </c>
      <c r="I27" s="62">
        <f>412/825</f>
        <v>0.49939393939393939</v>
      </c>
      <c r="J27" s="175" t="s">
        <v>217</v>
      </c>
      <c r="K27" s="24" t="s">
        <v>64</v>
      </c>
      <c r="L27" s="25"/>
      <c r="M27" s="25"/>
      <c r="N27" s="25"/>
      <c r="O27" s="25"/>
      <c r="P27" s="25"/>
      <c r="Q27" s="25"/>
      <c r="R27" s="25"/>
      <c r="S27" s="25"/>
      <c r="T27" s="25"/>
      <c r="U27" s="25"/>
      <c r="V27" s="100">
        <f>V28</f>
        <v>971738311</v>
      </c>
      <c r="W27" s="50"/>
      <c r="X27" s="51"/>
      <c r="Y27" s="51"/>
      <c r="Z27" s="51"/>
      <c r="AA27" s="56"/>
      <c r="AB27" s="56"/>
      <c r="AC27" s="69"/>
      <c r="AD27" s="69"/>
      <c r="AE27" s="69"/>
      <c r="AF27" s="69"/>
      <c r="AG27" s="16"/>
      <c r="AH27" s="115"/>
    </row>
    <row r="28" spans="2:35" ht="165" customHeight="1">
      <c r="B28" s="114"/>
      <c r="C28" s="26"/>
      <c r="D28" s="26"/>
      <c r="E28" s="26"/>
      <c r="F28" s="26"/>
      <c r="G28" s="26"/>
      <c r="H28" s="16"/>
      <c r="I28" s="26"/>
      <c r="J28" s="81"/>
      <c r="K28" s="26"/>
      <c r="L28" s="27"/>
      <c r="M28" s="27"/>
      <c r="N28" s="27"/>
      <c r="O28" s="27"/>
      <c r="P28" s="27"/>
      <c r="Q28" s="27"/>
      <c r="R28" s="27"/>
      <c r="S28" s="28"/>
      <c r="T28" s="27"/>
      <c r="U28" s="27"/>
      <c r="V28" s="29">
        <v>971738311</v>
      </c>
      <c r="W28" s="16" t="s">
        <v>180</v>
      </c>
      <c r="X28" s="24" t="s">
        <v>93</v>
      </c>
      <c r="Y28" s="24" t="s">
        <v>111</v>
      </c>
      <c r="Z28" s="79">
        <v>971738311</v>
      </c>
      <c r="AA28" s="39" t="s">
        <v>112</v>
      </c>
      <c r="AB28" s="139" t="s">
        <v>219</v>
      </c>
      <c r="AC28" s="63" t="s">
        <v>158</v>
      </c>
      <c r="AD28" s="63" t="s">
        <v>195</v>
      </c>
      <c r="AE28" s="64">
        <f>412/H27</f>
        <v>1</v>
      </c>
      <c r="AF28" s="65">
        <f>Z28/V28</f>
        <v>1</v>
      </c>
      <c r="AG28" s="16"/>
      <c r="AH28" s="115"/>
    </row>
    <row r="29" spans="2:35" ht="98.45" customHeight="1">
      <c r="B29" s="114"/>
      <c r="C29" s="37" t="s">
        <v>113</v>
      </c>
      <c r="D29" s="34" t="s">
        <v>114</v>
      </c>
      <c r="E29" s="37" t="s">
        <v>115</v>
      </c>
      <c r="F29" s="26" t="s">
        <v>116</v>
      </c>
      <c r="G29" s="24">
        <v>0</v>
      </c>
      <c r="H29" s="24">
        <v>0</v>
      </c>
      <c r="I29" s="62">
        <v>0</v>
      </c>
      <c r="J29" s="77" t="s">
        <v>185</v>
      </c>
      <c r="K29" s="24" t="s">
        <v>64</v>
      </c>
      <c r="L29" s="25"/>
      <c r="M29" s="25"/>
      <c r="N29" s="25"/>
      <c r="O29" s="25"/>
      <c r="P29" s="25"/>
      <c r="Q29" s="25"/>
      <c r="R29" s="25"/>
      <c r="S29" s="25"/>
      <c r="T29" s="25"/>
      <c r="U29" s="25"/>
      <c r="V29" s="96">
        <f>V30</f>
        <v>271000000</v>
      </c>
      <c r="W29" s="25"/>
      <c r="X29" s="23"/>
      <c r="Y29" s="23"/>
      <c r="Z29" s="23"/>
      <c r="AA29" s="54"/>
      <c r="AB29" s="54"/>
      <c r="AC29" s="68"/>
      <c r="AD29" s="68"/>
      <c r="AE29" s="68"/>
      <c r="AF29" s="68"/>
      <c r="AG29" s="16"/>
      <c r="AH29" s="115"/>
    </row>
    <row r="30" spans="2:35" ht="137.25" customHeight="1">
      <c r="B30" s="114"/>
      <c r="C30" s="26"/>
      <c r="D30" s="26"/>
      <c r="E30" s="26"/>
      <c r="F30" s="26"/>
      <c r="G30" s="26"/>
      <c r="H30" s="16"/>
      <c r="I30" s="26"/>
      <c r="J30" s="81"/>
      <c r="K30" s="26"/>
      <c r="L30" s="27"/>
      <c r="M30" s="27"/>
      <c r="N30" s="27"/>
      <c r="O30" s="27"/>
      <c r="P30" s="27"/>
      <c r="Q30" s="27"/>
      <c r="R30" s="27"/>
      <c r="S30" s="28"/>
      <c r="T30" s="27"/>
      <c r="U30" s="27"/>
      <c r="V30" s="29">
        <v>271000000</v>
      </c>
      <c r="W30" s="16" t="s">
        <v>180</v>
      </c>
      <c r="X30" s="24" t="s">
        <v>117</v>
      </c>
      <c r="Y30" s="24" t="s">
        <v>118</v>
      </c>
      <c r="Z30" s="79">
        <v>271000000</v>
      </c>
      <c r="AA30" s="39" t="s">
        <v>118</v>
      </c>
      <c r="AB30" s="39" t="s">
        <v>185</v>
      </c>
      <c r="AC30" s="63" t="s">
        <v>158</v>
      </c>
      <c r="AD30" s="177" t="s">
        <v>186</v>
      </c>
      <c r="AE30" s="64">
        <v>0</v>
      </c>
      <c r="AF30" s="64">
        <v>0</v>
      </c>
      <c r="AG30" s="24" t="s">
        <v>188</v>
      </c>
      <c r="AH30" s="115"/>
      <c r="AI30" s="118"/>
    </row>
    <row r="31" spans="2:35" ht="115.15" customHeight="1">
      <c r="B31" s="114"/>
      <c r="C31" s="37" t="s">
        <v>119</v>
      </c>
      <c r="D31" s="34" t="s">
        <v>120</v>
      </c>
      <c r="E31" s="37" t="s">
        <v>121</v>
      </c>
      <c r="F31" s="24" t="s">
        <v>63</v>
      </c>
      <c r="G31" s="24">
        <v>0</v>
      </c>
      <c r="H31" s="24">
        <v>0</v>
      </c>
      <c r="I31" s="62">
        <v>0</v>
      </c>
      <c r="J31" s="77" t="s">
        <v>201</v>
      </c>
      <c r="K31" s="24" t="s">
        <v>64</v>
      </c>
      <c r="L31" s="25"/>
      <c r="M31" s="25"/>
      <c r="N31" s="25"/>
      <c r="O31" s="25"/>
      <c r="P31" s="25"/>
      <c r="Q31" s="25"/>
      <c r="R31" s="25"/>
      <c r="S31" s="25"/>
      <c r="T31" s="25"/>
      <c r="U31" s="25"/>
      <c r="V31" s="96">
        <f>V32</f>
        <v>300000000</v>
      </c>
      <c r="W31" s="25"/>
      <c r="X31" s="23"/>
      <c r="Y31" s="23"/>
      <c r="Z31" s="23"/>
      <c r="AA31" s="54"/>
      <c r="AB31" s="54"/>
      <c r="AC31" s="68"/>
      <c r="AD31" s="68"/>
      <c r="AE31" s="68"/>
      <c r="AF31" s="68"/>
      <c r="AG31" s="16"/>
      <c r="AH31" s="115"/>
    </row>
    <row r="32" spans="2:35" ht="132">
      <c r="B32" s="114"/>
      <c r="C32" s="26"/>
      <c r="D32" s="26"/>
      <c r="E32" s="26"/>
      <c r="F32" s="26"/>
      <c r="G32" s="26"/>
      <c r="H32" s="16"/>
      <c r="I32" s="26"/>
      <c r="J32" s="82"/>
      <c r="K32" s="26"/>
      <c r="L32" s="27"/>
      <c r="M32" s="27"/>
      <c r="N32" s="27"/>
      <c r="O32" s="27"/>
      <c r="P32" s="27"/>
      <c r="Q32" s="27"/>
      <c r="R32" s="27"/>
      <c r="S32" s="28"/>
      <c r="T32" s="27"/>
      <c r="U32" s="27"/>
      <c r="V32" s="29">
        <v>300000000</v>
      </c>
      <c r="W32" s="16" t="s">
        <v>180</v>
      </c>
      <c r="X32" s="24" t="s">
        <v>117</v>
      </c>
      <c r="Y32" s="24" t="s">
        <v>118</v>
      </c>
      <c r="Z32" s="101">
        <v>300000000</v>
      </c>
      <c r="AA32" s="39" t="s">
        <v>118</v>
      </c>
      <c r="AB32" s="77" t="s">
        <v>218</v>
      </c>
      <c r="AC32" s="63" t="s">
        <v>158</v>
      </c>
      <c r="AD32" s="63" t="s">
        <v>186</v>
      </c>
      <c r="AE32" s="65">
        <v>0</v>
      </c>
      <c r="AF32" s="65">
        <v>0</v>
      </c>
      <c r="AG32" s="24" t="s">
        <v>187</v>
      </c>
      <c r="AH32" s="115"/>
    </row>
    <row r="33" spans="2:35" ht="240" customHeight="1">
      <c r="B33" s="114"/>
      <c r="C33" s="37" t="s">
        <v>122</v>
      </c>
      <c r="D33" s="34" t="s">
        <v>123</v>
      </c>
      <c r="E33" s="37" t="s">
        <v>124</v>
      </c>
      <c r="F33" s="37" t="s">
        <v>63</v>
      </c>
      <c r="G33" s="24">
        <v>0</v>
      </c>
      <c r="H33" s="37">
        <v>7</v>
      </c>
      <c r="I33" s="176">
        <v>0.4667</v>
      </c>
      <c r="J33" s="83" t="s">
        <v>199</v>
      </c>
      <c r="K33" s="49" t="s">
        <v>64</v>
      </c>
      <c r="L33" s="25"/>
      <c r="M33" s="25"/>
      <c r="N33" s="25"/>
      <c r="O33" s="25"/>
      <c r="P33" s="25"/>
      <c r="Q33" s="25"/>
      <c r="R33" s="25"/>
      <c r="S33" s="25"/>
      <c r="T33" s="25"/>
      <c r="U33" s="25"/>
      <c r="V33" s="96">
        <f>V34</f>
        <v>5844000000</v>
      </c>
      <c r="W33" s="25"/>
      <c r="X33" s="23"/>
      <c r="Y33" s="23"/>
      <c r="Z33" s="23"/>
      <c r="AA33" s="54"/>
      <c r="AB33" s="54"/>
      <c r="AC33" s="68"/>
      <c r="AD33" s="68"/>
      <c r="AE33" s="68"/>
      <c r="AF33" s="68"/>
      <c r="AG33" s="16"/>
      <c r="AH33" s="115"/>
    </row>
    <row r="34" spans="2:35" ht="216" customHeight="1">
      <c r="B34" s="114"/>
      <c r="C34" s="26"/>
      <c r="D34" s="26"/>
      <c r="E34" s="26"/>
      <c r="F34" s="26"/>
      <c r="G34" s="26"/>
      <c r="H34" s="16"/>
      <c r="I34" s="26"/>
      <c r="J34" s="81"/>
      <c r="K34" s="26"/>
      <c r="L34" s="27"/>
      <c r="M34" s="27"/>
      <c r="N34" s="27"/>
      <c r="O34" s="27"/>
      <c r="P34" s="27"/>
      <c r="Q34" s="27"/>
      <c r="R34" s="27"/>
      <c r="S34" s="28"/>
      <c r="T34" s="27"/>
      <c r="U34" s="27"/>
      <c r="V34" s="29">
        <v>5844000000</v>
      </c>
      <c r="W34" s="16" t="s">
        <v>180</v>
      </c>
      <c r="X34" s="24" t="s">
        <v>125</v>
      </c>
      <c r="Y34" s="101" t="s">
        <v>126</v>
      </c>
      <c r="Z34" s="101">
        <v>5844000000</v>
      </c>
      <c r="AA34" s="39" t="s">
        <v>127</v>
      </c>
      <c r="AB34" s="77" t="s">
        <v>189</v>
      </c>
      <c r="AC34" s="63" t="s">
        <v>158</v>
      </c>
      <c r="AD34" s="63" t="s">
        <v>191</v>
      </c>
      <c r="AE34" s="62">
        <v>0.5</v>
      </c>
      <c r="AF34" s="78">
        <f>Z34/V34</f>
        <v>1</v>
      </c>
      <c r="AG34" s="16"/>
      <c r="AH34" s="115"/>
      <c r="AI34" s="119"/>
    </row>
    <row r="35" spans="2:35" ht="14.25" customHeight="1" thickBot="1">
      <c r="B35" s="120"/>
      <c r="C35" s="121"/>
      <c r="D35" s="121"/>
      <c r="E35" s="121"/>
      <c r="F35" s="121"/>
      <c r="G35" s="121"/>
      <c r="H35" s="121"/>
      <c r="I35" s="121"/>
      <c r="J35" s="122"/>
      <c r="K35" s="121"/>
      <c r="L35" s="121"/>
      <c r="M35" s="121"/>
      <c r="N35" s="121"/>
      <c r="O35" s="121"/>
      <c r="P35" s="121"/>
      <c r="Q35" s="121"/>
      <c r="R35" s="121"/>
      <c r="S35" s="121"/>
      <c r="T35" s="121"/>
      <c r="U35" s="121"/>
      <c r="V35" s="121"/>
      <c r="W35" s="123"/>
      <c r="X35" s="121"/>
      <c r="Y35" s="121"/>
      <c r="Z35" s="121"/>
      <c r="AA35" s="122"/>
      <c r="AB35" s="122"/>
      <c r="AC35" s="123"/>
      <c r="AD35" s="123"/>
      <c r="AE35" s="123"/>
      <c r="AF35" s="123"/>
      <c r="AG35" s="123"/>
      <c r="AH35" s="124"/>
    </row>
    <row r="36" spans="2:35" ht="14.25" customHeight="1" thickTop="1">
      <c r="W36" s="85"/>
      <c r="AC36" s="85"/>
      <c r="AD36" s="85"/>
      <c r="AE36" s="85"/>
      <c r="AF36" s="85"/>
      <c r="AG36" s="85"/>
    </row>
    <row r="37" spans="2:35" ht="14.25" customHeight="1">
      <c r="W37" s="85"/>
      <c r="AC37" s="85"/>
      <c r="AD37" s="85"/>
      <c r="AE37" s="85"/>
      <c r="AF37" s="85"/>
      <c r="AG37" s="85"/>
    </row>
    <row r="38" spans="2:35" ht="14.25" customHeight="1">
      <c r="W38" s="85"/>
      <c r="AC38" s="85"/>
      <c r="AD38" s="85"/>
      <c r="AE38" s="85"/>
      <c r="AF38" s="125"/>
      <c r="AG38" s="85"/>
    </row>
    <row r="39" spans="2:35" ht="14.25" customHeight="1">
      <c r="W39" s="85"/>
      <c r="AC39" s="85"/>
      <c r="AD39" s="85"/>
      <c r="AE39" s="85"/>
      <c r="AF39" s="85"/>
      <c r="AG39" s="85"/>
    </row>
    <row r="40" spans="2:35" ht="14.25" customHeight="1">
      <c r="W40" s="85"/>
      <c r="AC40" s="85"/>
      <c r="AD40" s="85"/>
      <c r="AE40" s="85"/>
      <c r="AF40" s="85"/>
      <c r="AG40" s="125"/>
    </row>
    <row r="41" spans="2:35" ht="14.25" customHeight="1">
      <c r="W41" s="85"/>
      <c r="AC41" s="85"/>
      <c r="AD41" s="85"/>
      <c r="AE41" s="85"/>
      <c r="AF41" s="85"/>
      <c r="AG41" s="85"/>
    </row>
    <row r="42" spans="2:35" ht="14.25" customHeight="1">
      <c r="W42" s="85"/>
      <c r="AC42" s="85"/>
      <c r="AD42" s="85"/>
      <c r="AE42" s="85"/>
      <c r="AF42" s="85"/>
      <c r="AG42" s="85"/>
    </row>
    <row r="43" spans="2:35" ht="14.25" customHeight="1">
      <c r="W43" s="85"/>
      <c r="AC43" s="85"/>
      <c r="AD43" s="85"/>
      <c r="AE43" s="85"/>
      <c r="AF43" s="85"/>
      <c r="AG43" s="85"/>
    </row>
    <row r="44" spans="2:35" ht="14.25" customHeight="1">
      <c r="W44" s="85"/>
      <c r="AC44" s="85"/>
      <c r="AD44" s="85"/>
      <c r="AE44" s="85"/>
      <c r="AF44" s="85"/>
      <c r="AG44" s="85"/>
    </row>
    <row r="45" spans="2:35" ht="14.25" customHeight="1">
      <c r="W45" s="85"/>
      <c r="AC45" s="85"/>
      <c r="AD45" s="85"/>
      <c r="AE45" s="85"/>
      <c r="AF45" s="85"/>
      <c r="AG45" s="85"/>
    </row>
    <row r="46" spans="2:35" ht="14.25" customHeight="1">
      <c r="W46" s="85"/>
      <c r="AC46" s="85"/>
      <c r="AD46" s="85"/>
      <c r="AE46" s="85"/>
      <c r="AF46" s="85"/>
      <c r="AG46" s="85"/>
    </row>
    <row r="47" spans="2:35" ht="14.25" customHeight="1">
      <c r="W47" s="85"/>
      <c r="AC47" s="85"/>
      <c r="AD47" s="85"/>
      <c r="AE47" s="85"/>
      <c r="AF47" s="85"/>
      <c r="AG47" s="85"/>
    </row>
    <row r="48" spans="2:35" ht="14.25" customHeight="1">
      <c r="W48" s="85"/>
      <c r="AC48" s="85"/>
      <c r="AD48" s="85"/>
      <c r="AE48" s="85"/>
      <c r="AF48" s="85"/>
      <c r="AG48" s="85"/>
    </row>
    <row r="49" spans="23:33" ht="14.25" customHeight="1">
      <c r="W49" s="85"/>
      <c r="AC49" s="85"/>
      <c r="AD49" s="85"/>
      <c r="AE49" s="85"/>
      <c r="AF49" s="85"/>
      <c r="AG49" s="85"/>
    </row>
    <row r="50" spans="23:33" ht="14.25" customHeight="1">
      <c r="W50" s="85"/>
      <c r="AC50" s="85"/>
      <c r="AD50" s="85"/>
      <c r="AE50" s="85"/>
      <c r="AF50" s="85"/>
      <c r="AG50" s="85"/>
    </row>
    <row r="51" spans="23:33" ht="14.25" customHeight="1">
      <c r="W51" s="85"/>
      <c r="AC51" s="85"/>
      <c r="AD51" s="85"/>
      <c r="AE51" s="85"/>
      <c r="AF51" s="85"/>
      <c r="AG51" s="85"/>
    </row>
    <row r="52" spans="23:33" ht="14.25" customHeight="1">
      <c r="W52" s="85"/>
      <c r="AC52" s="85"/>
      <c r="AD52" s="85"/>
      <c r="AE52" s="85"/>
      <c r="AF52" s="85"/>
      <c r="AG52" s="85"/>
    </row>
    <row r="53" spans="23:33" ht="14.25" customHeight="1">
      <c r="W53" s="85"/>
      <c r="AC53" s="85"/>
      <c r="AD53" s="85"/>
      <c r="AE53" s="85"/>
      <c r="AF53" s="85"/>
      <c r="AG53" s="85"/>
    </row>
    <row r="54" spans="23:33" ht="14.25" customHeight="1">
      <c r="W54" s="85"/>
      <c r="AC54" s="85"/>
      <c r="AD54" s="85"/>
      <c r="AE54" s="85"/>
      <c r="AF54" s="85"/>
      <c r="AG54" s="85"/>
    </row>
    <row r="55" spans="23:33" ht="14.25" customHeight="1">
      <c r="W55" s="85"/>
      <c r="AC55" s="85"/>
      <c r="AD55" s="85"/>
      <c r="AE55" s="85"/>
      <c r="AF55" s="85"/>
      <c r="AG55" s="85"/>
    </row>
    <row r="56" spans="23:33" ht="14.25" customHeight="1">
      <c r="W56" s="85"/>
      <c r="AC56" s="85"/>
      <c r="AD56" s="85"/>
      <c r="AE56" s="85"/>
      <c r="AF56" s="85"/>
      <c r="AG56" s="85"/>
    </row>
    <row r="57" spans="23:33" ht="14.25" customHeight="1">
      <c r="W57" s="85"/>
      <c r="AC57" s="85"/>
      <c r="AD57" s="85"/>
      <c r="AE57" s="85"/>
      <c r="AF57" s="85"/>
      <c r="AG57" s="85"/>
    </row>
    <row r="58" spans="23:33" ht="14.25" customHeight="1">
      <c r="W58" s="85"/>
      <c r="AC58" s="85"/>
      <c r="AD58" s="85"/>
      <c r="AE58" s="85"/>
      <c r="AF58" s="85"/>
      <c r="AG58" s="85"/>
    </row>
    <row r="59" spans="23:33" ht="14.25" customHeight="1">
      <c r="W59" s="85"/>
      <c r="AC59" s="85"/>
      <c r="AD59" s="85"/>
      <c r="AE59" s="85"/>
      <c r="AF59" s="85"/>
      <c r="AG59" s="85"/>
    </row>
    <row r="60" spans="23:33" ht="14.25" customHeight="1">
      <c r="W60" s="85"/>
      <c r="AC60" s="85"/>
      <c r="AD60" s="85"/>
      <c r="AE60" s="85"/>
      <c r="AF60" s="85"/>
      <c r="AG60" s="85"/>
    </row>
    <row r="61" spans="23:33" ht="14.25" customHeight="1">
      <c r="W61" s="85"/>
      <c r="AC61" s="85"/>
      <c r="AD61" s="85"/>
      <c r="AE61" s="85"/>
      <c r="AF61" s="85"/>
      <c r="AG61" s="85"/>
    </row>
    <row r="62" spans="23:33" ht="14.25" customHeight="1">
      <c r="W62" s="85"/>
      <c r="AC62" s="85"/>
      <c r="AD62" s="85"/>
      <c r="AE62" s="85"/>
      <c r="AF62" s="85"/>
      <c r="AG62" s="85"/>
    </row>
    <row r="63" spans="23:33" ht="14.25" customHeight="1">
      <c r="W63" s="85"/>
      <c r="AC63" s="85"/>
      <c r="AD63" s="85"/>
      <c r="AE63" s="85"/>
      <c r="AF63" s="85"/>
      <c r="AG63" s="85"/>
    </row>
    <row r="64" spans="23:33" ht="14.25" customHeight="1">
      <c r="W64" s="85"/>
      <c r="AC64" s="85"/>
      <c r="AD64" s="85"/>
      <c r="AE64" s="85"/>
      <c r="AF64" s="85"/>
      <c r="AG64" s="85"/>
    </row>
    <row r="65" spans="23:33" ht="14.25" customHeight="1">
      <c r="W65" s="85"/>
      <c r="AC65" s="85"/>
      <c r="AD65" s="85"/>
      <c r="AE65" s="85"/>
      <c r="AF65" s="85"/>
      <c r="AG65" s="85"/>
    </row>
    <row r="66" spans="23:33" ht="14.25" customHeight="1">
      <c r="W66" s="85"/>
      <c r="AC66" s="85"/>
      <c r="AD66" s="85"/>
      <c r="AE66" s="85"/>
      <c r="AF66" s="85"/>
      <c r="AG66" s="85"/>
    </row>
    <row r="67" spans="23:33" ht="14.25" customHeight="1">
      <c r="W67" s="85"/>
      <c r="AC67" s="85"/>
      <c r="AD67" s="85"/>
      <c r="AE67" s="85"/>
      <c r="AF67" s="85"/>
      <c r="AG67" s="85"/>
    </row>
    <row r="68" spans="23:33" ht="14.25" customHeight="1">
      <c r="W68" s="85"/>
      <c r="AC68" s="85"/>
      <c r="AD68" s="85"/>
      <c r="AE68" s="85"/>
      <c r="AF68" s="85"/>
      <c r="AG68" s="85"/>
    </row>
    <row r="69" spans="23:33" ht="14.25" customHeight="1">
      <c r="W69" s="85"/>
      <c r="AC69" s="85"/>
      <c r="AD69" s="85"/>
      <c r="AE69" s="85"/>
      <c r="AF69" s="85"/>
      <c r="AG69" s="85"/>
    </row>
    <row r="70" spans="23:33" ht="14.25" customHeight="1">
      <c r="W70" s="85"/>
      <c r="AC70" s="85"/>
      <c r="AD70" s="85"/>
      <c r="AE70" s="85"/>
      <c r="AF70" s="85"/>
      <c r="AG70" s="85"/>
    </row>
    <row r="71" spans="23:33" ht="14.25" customHeight="1">
      <c r="W71" s="85"/>
      <c r="AC71" s="85"/>
      <c r="AD71" s="85"/>
      <c r="AE71" s="85"/>
      <c r="AF71" s="85"/>
      <c r="AG71" s="85"/>
    </row>
    <row r="72" spans="23:33" ht="14.25" customHeight="1">
      <c r="W72" s="85"/>
      <c r="AC72" s="85"/>
      <c r="AD72" s="85"/>
      <c r="AE72" s="85"/>
      <c r="AF72" s="85"/>
      <c r="AG72" s="85"/>
    </row>
    <row r="73" spans="23:33" ht="14.25" customHeight="1">
      <c r="W73" s="85"/>
      <c r="AC73" s="85"/>
      <c r="AD73" s="85"/>
      <c r="AE73" s="85"/>
      <c r="AF73" s="85"/>
      <c r="AG73" s="85"/>
    </row>
    <row r="74" spans="23:33" ht="14.25" customHeight="1">
      <c r="W74" s="85"/>
      <c r="AC74" s="85"/>
      <c r="AD74" s="85"/>
      <c r="AE74" s="85"/>
      <c r="AF74" s="85"/>
      <c r="AG74" s="85"/>
    </row>
    <row r="75" spans="23:33" ht="14.25" customHeight="1">
      <c r="W75" s="85"/>
      <c r="AC75" s="85"/>
      <c r="AD75" s="85"/>
      <c r="AE75" s="85"/>
      <c r="AF75" s="85"/>
      <c r="AG75" s="85"/>
    </row>
    <row r="76" spans="23:33" ht="14.25" customHeight="1">
      <c r="W76" s="85"/>
      <c r="AC76" s="85"/>
      <c r="AD76" s="85"/>
      <c r="AE76" s="85"/>
      <c r="AF76" s="85"/>
      <c r="AG76" s="85"/>
    </row>
    <row r="77" spans="23:33" ht="14.25" customHeight="1">
      <c r="W77" s="85"/>
      <c r="AC77" s="85"/>
      <c r="AD77" s="85"/>
      <c r="AE77" s="85"/>
      <c r="AF77" s="85"/>
      <c r="AG77" s="85"/>
    </row>
    <row r="78" spans="23:33" ht="14.25" customHeight="1">
      <c r="W78" s="85"/>
      <c r="AC78" s="85"/>
      <c r="AD78" s="85"/>
      <c r="AE78" s="85"/>
      <c r="AF78" s="85"/>
      <c r="AG78" s="85"/>
    </row>
    <row r="79" spans="23:33" ht="14.25" customHeight="1">
      <c r="W79" s="85"/>
      <c r="AC79" s="85"/>
      <c r="AD79" s="85"/>
      <c r="AE79" s="85"/>
      <c r="AF79" s="85"/>
      <c r="AG79" s="85"/>
    </row>
    <row r="80" spans="23:33" ht="14.25" customHeight="1">
      <c r="W80" s="85"/>
      <c r="AC80" s="85"/>
      <c r="AD80" s="85"/>
      <c r="AE80" s="85"/>
      <c r="AF80" s="85"/>
      <c r="AG80" s="85"/>
    </row>
    <row r="81" spans="23:33" ht="14.25" customHeight="1">
      <c r="W81" s="85"/>
      <c r="AC81" s="85"/>
      <c r="AD81" s="85"/>
      <c r="AE81" s="85"/>
      <c r="AF81" s="85"/>
      <c r="AG81" s="85"/>
    </row>
    <row r="82" spans="23:33" ht="14.25" customHeight="1">
      <c r="W82" s="85"/>
      <c r="AC82" s="85"/>
      <c r="AD82" s="85"/>
      <c r="AE82" s="85"/>
      <c r="AF82" s="85"/>
      <c r="AG82" s="85"/>
    </row>
    <row r="83" spans="23:33" ht="14.25" customHeight="1">
      <c r="W83" s="85"/>
      <c r="AC83" s="85"/>
      <c r="AD83" s="85"/>
      <c r="AE83" s="85"/>
      <c r="AF83" s="85"/>
      <c r="AG83" s="85"/>
    </row>
    <row r="84" spans="23:33" ht="14.25" customHeight="1">
      <c r="W84" s="85"/>
      <c r="AC84" s="85"/>
      <c r="AD84" s="85"/>
      <c r="AE84" s="85"/>
      <c r="AF84" s="85"/>
      <c r="AG84" s="85"/>
    </row>
    <row r="85" spans="23:33" ht="14.25" customHeight="1">
      <c r="W85" s="85"/>
      <c r="AC85" s="85"/>
      <c r="AD85" s="85"/>
      <c r="AE85" s="85"/>
      <c r="AF85" s="85"/>
      <c r="AG85" s="85"/>
    </row>
    <row r="86" spans="23:33" ht="14.25" customHeight="1">
      <c r="W86" s="85"/>
      <c r="AC86" s="85"/>
      <c r="AD86" s="85"/>
      <c r="AE86" s="85"/>
      <c r="AF86" s="85"/>
      <c r="AG86" s="85"/>
    </row>
    <row r="87" spans="23:33" ht="14.25" customHeight="1">
      <c r="W87" s="85"/>
      <c r="AC87" s="85"/>
      <c r="AD87" s="85"/>
      <c r="AE87" s="85"/>
      <c r="AF87" s="85"/>
      <c r="AG87" s="85"/>
    </row>
    <row r="88" spans="23:33" ht="14.25" customHeight="1">
      <c r="W88" s="85"/>
      <c r="AC88" s="85"/>
      <c r="AD88" s="85"/>
      <c r="AE88" s="85"/>
      <c r="AF88" s="85"/>
      <c r="AG88" s="85"/>
    </row>
    <row r="89" spans="23:33" ht="14.25" customHeight="1">
      <c r="W89" s="85"/>
      <c r="AC89" s="85"/>
      <c r="AD89" s="85"/>
      <c r="AE89" s="85"/>
      <c r="AF89" s="85"/>
      <c r="AG89" s="85"/>
    </row>
    <row r="90" spans="23:33" ht="14.25" customHeight="1">
      <c r="W90" s="85"/>
      <c r="AC90" s="85"/>
      <c r="AD90" s="85"/>
      <c r="AE90" s="85"/>
      <c r="AF90" s="85"/>
      <c r="AG90" s="85"/>
    </row>
    <row r="91" spans="23:33" ht="14.25" customHeight="1">
      <c r="W91" s="85"/>
      <c r="AC91" s="85"/>
      <c r="AD91" s="85"/>
      <c r="AE91" s="85"/>
      <c r="AF91" s="85"/>
      <c r="AG91" s="85"/>
    </row>
    <row r="92" spans="23:33" ht="14.25" customHeight="1">
      <c r="W92" s="85"/>
      <c r="AC92" s="85"/>
      <c r="AD92" s="85"/>
      <c r="AE92" s="85"/>
      <c r="AF92" s="85"/>
      <c r="AG92" s="85"/>
    </row>
    <row r="93" spans="23:33" ht="14.25" customHeight="1">
      <c r="W93" s="85"/>
      <c r="AC93" s="85"/>
      <c r="AD93" s="85"/>
      <c r="AE93" s="85"/>
      <c r="AF93" s="85"/>
      <c r="AG93" s="85"/>
    </row>
    <row r="94" spans="23:33" ht="14.25" customHeight="1">
      <c r="W94" s="85"/>
      <c r="AC94" s="85"/>
      <c r="AD94" s="85"/>
      <c r="AE94" s="85"/>
      <c r="AF94" s="85"/>
      <c r="AG94" s="85"/>
    </row>
    <row r="95" spans="23:33" ht="14.25" customHeight="1">
      <c r="W95" s="85"/>
      <c r="AC95" s="85"/>
      <c r="AD95" s="85"/>
      <c r="AE95" s="85"/>
      <c r="AF95" s="85"/>
      <c r="AG95" s="85"/>
    </row>
    <row r="96" spans="23:33" ht="14.25" customHeight="1">
      <c r="W96" s="85"/>
      <c r="AC96" s="85"/>
      <c r="AD96" s="85"/>
      <c r="AE96" s="85"/>
      <c r="AF96" s="85"/>
      <c r="AG96" s="85"/>
    </row>
    <row r="97" spans="23:33" ht="14.25" customHeight="1">
      <c r="W97" s="85"/>
      <c r="AC97" s="85"/>
      <c r="AD97" s="85"/>
      <c r="AE97" s="85"/>
      <c r="AF97" s="85"/>
      <c r="AG97" s="85"/>
    </row>
    <row r="98" spans="23:33" ht="14.25" customHeight="1">
      <c r="W98" s="85"/>
      <c r="AC98" s="85"/>
      <c r="AD98" s="85"/>
      <c r="AE98" s="85"/>
      <c r="AF98" s="85"/>
      <c r="AG98" s="85"/>
    </row>
    <row r="99" spans="23:33" ht="14.25" customHeight="1">
      <c r="W99" s="85"/>
      <c r="AC99" s="85"/>
      <c r="AD99" s="85"/>
      <c r="AE99" s="85"/>
      <c r="AF99" s="85"/>
      <c r="AG99" s="85"/>
    </row>
    <row r="100" spans="23:33" ht="14.25" customHeight="1">
      <c r="W100" s="85"/>
      <c r="AC100" s="85"/>
      <c r="AD100" s="85"/>
      <c r="AE100" s="85"/>
      <c r="AF100" s="85"/>
      <c r="AG100" s="85"/>
    </row>
    <row r="101" spans="23:33" ht="14.25" customHeight="1">
      <c r="W101" s="85"/>
      <c r="AC101" s="85"/>
      <c r="AD101" s="85"/>
      <c r="AE101" s="85"/>
      <c r="AF101" s="85"/>
      <c r="AG101" s="85"/>
    </row>
    <row r="102" spans="23:33" ht="14.25" customHeight="1">
      <c r="W102" s="85"/>
      <c r="AC102" s="85"/>
      <c r="AD102" s="85"/>
      <c r="AE102" s="85"/>
      <c r="AF102" s="85"/>
      <c r="AG102" s="85"/>
    </row>
    <row r="103" spans="23:33" ht="14.25" customHeight="1">
      <c r="W103" s="85"/>
      <c r="AC103" s="85"/>
      <c r="AD103" s="85"/>
      <c r="AE103" s="85"/>
      <c r="AF103" s="85"/>
      <c r="AG103" s="85"/>
    </row>
    <row r="104" spans="23:33" ht="14.25" customHeight="1">
      <c r="W104" s="85"/>
      <c r="AC104" s="85"/>
      <c r="AD104" s="85"/>
      <c r="AE104" s="85"/>
      <c r="AF104" s="85"/>
      <c r="AG104" s="85"/>
    </row>
    <row r="105" spans="23:33" ht="14.25" customHeight="1">
      <c r="W105" s="85"/>
      <c r="AC105" s="85"/>
      <c r="AD105" s="85"/>
      <c r="AE105" s="85"/>
      <c r="AF105" s="85"/>
      <c r="AG105" s="85"/>
    </row>
    <row r="106" spans="23:33" ht="14.25" customHeight="1">
      <c r="W106" s="85"/>
      <c r="AC106" s="85"/>
      <c r="AD106" s="85"/>
      <c r="AE106" s="85"/>
      <c r="AF106" s="85"/>
      <c r="AG106" s="85"/>
    </row>
    <row r="107" spans="23:33" ht="14.25" customHeight="1">
      <c r="W107" s="85"/>
      <c r="AC107" s="85"/>
      <c r="AD107" s="85"/>
      <c r="AE107" s="85"/>
      <c r="AF107" s="85"/>
      <c r="AG107" s="85"/>
    </row>
    <row r="108" spans="23:33" ht="14.25" customHeight="1">
      <c r="W108" s="85"/>
      <c r="AC108" s="85"/>
      <c r="AD108" s="85"/>
      <c r="AE108" s="85"/>
      <c r="AF108" s="85"/>
      <c r="AG108" s="85"/>
    </row>
    <row r="109" spans="23:33" ht="14.25" customHeight="1">
      <c r="W109" s="85"/>
      <c r="AC109" s="85"/>
      <c r="AD109" s="85"/>
      <c r="AE109" s="85"/>
      <c r="AF109" s="85"/>
      <c r="AG109" s="85"/>
    </row>
    <row r="110" spans="23:33" ht="14.25" customHeight="1">
      <c r="W110" s="85"/>
      <c r="AC110" s="85"/>
      <c r="AD110" s="85"/>
      <c r="AE110" s="85"/>
      <c r="AF110" s="85"/>
      <c r="AG110" s="85"/>
    </row>
    <row r="111" spans="23:33" ht="14.25" customHeight="1">
      <c r="W111" s="85"/>
      <c r="AC111" s="85"/>
      <c r="AD111" s="85"/>
      <c r="AE111" s="85"/>
      <c r="AF111" s="85"/>
      <c r="AG111" s="85"/>
    </row>
    <row r="112" spans="23:33" ht="14.25" customHeight="1">
      <c r="W112" s="85"/>
      <c r="AC112" s="85"/>
      <c r="AD112" s="85"/>
      <c r="AE112" s="85"/>
      <c r="AF112" s="85"/>
      <c r="AG112" s="85"/>
    </row>
    <row r="113" spans="23:33" ht="14.25" customHeight="1">
      <c r="W113" s="85"/>
      <c r="AC113" s="85"/>
      <c r="AD113" s="85"/>
      <c r="AE113" s="85"/>
      <c r="AF113" s="85"/>
      <c r="AG113" s="85"/>
    </row>
    <row r="114" spans="23:33" ht="14.25" customHeight="1">
      <c r="W114" s="85"/>
      <c r="AC114" s="85"/>
      <c r="AD114" s="85"/>
      <c r="AE114" s="85"/>
      <c r="AF114" s="85"/>
      <c r="AG114" s="85"/>
    </row>
    <row r="115" spans="23:33" ht="14.25" customHeight="1">
      <c r="W115" s="85"/>
      <c r="AC115" s="85"/>
      <c r="AD115" s="85"/>
      <c r="AE115" s="85"/>
      <c r="AF115" s="85"/>
      <c r="AG115" s="85"/>
    </row>
    <row r="116" spans="23:33" ht="14.25" customHeight="1">
      <c r="W116" s="85"/>
      <c r="AC116" s="85"/>
      <c r="AD116" s="85"/>
      <c r="AE116" s="85"/>
      <c r="AF116" s="85"/>
      <c r="AG116" s="85"/>
    </row>
    <row r="117" spans="23:33" ht="14.25" customHeight="1">
      <c r="W117" s="85"/>
      <c r="AC117" s="85"/>
      <c r="AD117" s="85"/>
      <c r="AE117" s="85"/>
      <c r="AF117" s="85"/>
      <c r="AG117" s="85"/>
    </row>
    <row r="118" spans="23:33" ht="14.25" customHeight="1">
      <c r="W118" s="85"/>
      <c r="AC118" s="85"/>
      <c r="AD118" s="85"/>
      <c r="AE118" s="85"/>
      <c r="AF118" s="85"/>
      <c r="AG118" s="85"/>
    </row>
    <row r="119" spans="23:33" ht="14.25" customHeight="1">
      <c r="W119" s="85"/>
      <c r="AC119" s="85"/>
      <c r="AD119" s="85"/>
      <c r="AE119" s="85"/>
      <c r="AF119" s="85"/>
      <c r="AG119" s="85"/>
    </row>
    <row r="120" spans="23:33" ht="14.25" customHeight="1">
      <c r="W120" s="85"/>
      <c r="AC120" s="85"/>
      <c r="AD120" s="85"/>
      <c r="AE120" s="85"/>
      <c r="AF120" s="85"/>
      <c r="AG120" s="85"/>
    </row>
    <row r="121" spans="23:33" ht="14.25" customHeight="1">
      <c r="W121" s="85"/>
      <c r="AC121" s="85"/>
      <c r="AD121" s="85"/>
      <c r="AE121" s="85"/>
      <c r="AF121" s="85"/>
      <c r="AG121" s="85"/>
    </row>
    <row r="122" spans="23:33" ht="14.25" customHeight="1">
      <c r="W122" s="85"/>
      <c r="AC122" s="85"/>
      <c r="AD122" s="85"/>
      <c r="AE122" s="85"/>
      <c r="AF122" s="85"/>
      <c r="AG122" s="85"/>
    </row>
    <row r="123" spans="23:33" ht="14.25" customHeight="1">
      <c r="W123" s="85"/>
      <c r="AC123" s="85"/>
      <c r="AD123" s="85"/>
      <c r="AE123" s="85"/>
      <c r="AF123" s="85"/>
      <c r="AG123" s="85"/>
    </row>
    <row r="124" spans="23:33" ht="14.25" customHeight="1">
      <c r="W124" s="85"/>
      <c r="AC124" s="85"/>
      <c r="AD124" s="85"/>
      <c r="AE124" s="85"/>
      <c r="AF124" s="85"/>
      <c r="AG124" s="85"/>
    </row>
    <row r="125" spans="23:33" ht="14.25" customHeight="1">
      <c r="W125" s="85"/>
      <c r="AC125" s="85"/>
      <c r="AD125" s="85"/>
      <c r="AE125" s="85"/>
      <c r="AF125" s="85"/>
      <c r="AG125" s="85"/>
    </row>
    <row r="126" spans="23:33" ht="14.25" customHeight="1">
      <c r="W126" s="85"/>
      <c r="AC126" s="85"/>
      <c r="AD126" s="85"/>
      <c r="AE126" s="85"/>
      <c r="AF126" s="85"/>
      <c r="AG126" s="85"/>
    </row>
    <row r="127" spans="23:33" ht="14.25" customHeight="1">
      <c r="W127" s="85"/>
      <c r="AC127" s="85"/>
      <c r="AD127" s="85"/>
      <c r="AE127" s="85"/>
      <c r="AF127" s="85"/>
      <c r="AG127" s="85"/>
    </row>
    <row r="128" spans="23:33" ht="14.25" customHeight="1">
      <c r="W128" s="85"/>
      <c r="AC128" s="85"/>
      <c r="AD128" s="85"/>
      <c r="AE128" s="85"/>
      <c r="AF128" s="85"/>
      <c r="AG128" s="85"/>
    </row>
    <row r="129" spans="23:33" ht="14.25" customHeight="1">
      <c r="W129" s="85"/>
      <c r="AC129" s="85"/>
      <c r="AD129" s="85"/>
      <c r="AE129" s="85"/>
      <c r="AF129" s="85"/>
      <c r="AG129" s="85"/>
    </row>
    <row r="130" spans="23:33" ht="14.25" customHeight="1">
      <c r="W130" s="85"/>
      <c r="AC130" s="85"/>
      <c r="AD130" s="85"/>
      <c r="AE130" s="85"/>
      <c r="AF130" s="85"/>
      <c r="AG130" s="85"/>
    </row>
    <row r="131" spans="23:33" ht="14.25" customHeight="1">
      <c r="W131" s="85"/>
      <c r="AC131" s="85"/>
      <c r="AD131" s="85"/>
      <c r="AE131" s="85"/>
      <c r="AF131" s="85"/>
      <c r="AG131" s="85"/>
    </row>
    <row r="132" spans="23:33" ht="14.25" customHeight="1">
      <c r="W132" s="85"/>
      <c r="AC132" s="85"/>
      <c r="AD132" s="85"/>
      <c r="AE132" s="85"/>
      <c r="AF132" s="85"/>
      <c r="AG132" s="85"/>
    </row>
    <row r="133" spans="23:33" ht="14.25" customHeight="1">
      <c r="W133" s="85"/>
      <c r="AC133" s="85"/>
      <c r="AD133" s="85"/>
      <c r="AE133" s="85"/>
      <c r="AF133" s="85"/>
      <c r="AG133" s="85"/>
    </row>
    <row r="134" spans="23:33" ht="14.25" customHeight="1">
      <c r="W134" s="85"/>
      <c r="AC134" s="85"/>
      <c r="AD134" s="85"/>
      <c r="AE134" s="85"/>
      <c r="AF134" s="85"/>
      <c r="AG134" s="85"/>
    </row>
    <row r="135" spans="23:33" ht="14.25" customHeight="1">
      <c r="W135" s="85"/>
      <c r="AC135" s="85"/>
      <c r="AD135" s="85"/>
      <c r="AE135" s="85"/>
      <c r="AF135" s="85"/>
      <c r="AG135" s="85"/>
    </row>
    <row r="136" spans="23:33" ht="14.25" customHeight="1">
      <c r="W136" s="85"/>
      <c r="AC136" s="85"/>
      <c r="AD136" s="85"/>
      <c r="AE136" s="85"/>
      <c r="AF136" s="85"/>
      <c r="AG136" s="85"/>
    </row>
    <row r="137" spans="23:33" ht="14.25" customHeight="1">
      <c r="W137" s="85"/>
      <c r="AC137" s="85"/>
      <c r="AD137" s="85"/>
      <c r="AE137" s="85"/>
      <c r="AF137" s="85"/>
      <c r="AG137" s="85"/>
    </row>
    <row r="138" spans="23:33" ht="14.25" customHeight="1">
      <c r="W138" s="85"/>
      <c r="AC138" s="85"/>
      <c r="AD138" s="85"/>
      <c r="AE138" s="85"/>
      <c r="AF138" s="85"/>
      <c r="AG138" s="85"/>
    </row>
    <row r="139" spans="23:33" ht="14.25" customHeight="1">
      <c r="W139" s="85"/>
      <c r="AC139" s="85"/>
      <c r="AD139" s="85"/>
      <c r="AE139" s="85"/>
      <c r="AF139" s="85"/>
      <c r="AG139" s="85"/>
    </row>
    <row r="140" spans="23:33" ht="14.25" customHeight="1">
      <c r="W140" s="85"/>
      <c r="AC140" s="85"/>
      <c r="AD140" s="85"/>
      <c r="AE140" s="85"/>
      <c r="AF140" s="85"/>
      <c r="AG140" s="85"/>
    </row>
    <row r="141" spans="23:33" ht="14.25" customHeight="1">
      <c r="W141" s="85"/>
      <c r="AC141" s="85"/>
      <c r="AD141" s="85"/>
      <c r="AE141" s="85"/>
      <c r="AF141" s="85"/>
      <c r="AG141" s="85"/>
    </row>
    <row r="142" spans="23:33" ht="14.25" customHeight="1">
      <c r="W142" s="85"/>
      <c r="AC142" s="85"/>
      <c r="AD142" s="85"/>
      <c r="AE142" s="85"/>
      <c r="AF142" s="85"/>
      <c r="AG142" s="85"/>
    </row>
    <row r="143" spans="23:33" ht="14.25" customHeight="1">
      <c r="W143" s="85"/>
      <c r="AC143" s="85"/>
      <c r="AD143" s="85"/>
      <c r="AE143" s="85"/>
      <c r="AF143" s="85"/>
      <c r="AG143" s="85"/>
    </row>
    <row r="144" spans="23:33" ht="14.25" customHeight="1">
      <c r="W144" s="85"/>
      <c r="AC144" s="85"/>
      <c r="AD144" s="85"/>
      <c r="AE144" s="85"/>
      <c r="AF144" s="85"/>
      <c r="AG144" s="85"/>
    </row>
    <row r="145" spans="23:33" ht="14.25" customHeight="1">
      <c r="W145" s="85"/>
      <c r="AC145" s="85"/>
      <c r="AD145" s="85"/>
      <c r="AE145" s="85"/>
      <c r="AF145" s="85"/>
      <c r="AG145" s="85"/>
    </row>
    <row r="146" spans="23:33" ht="14.25" customHeight="1">
      <c r="W146" s="85"/>
      <c r="AC146" s="85"/>
      <c r="AD146" s="85"/>
      <c r="AE146" s="85"/>
      <c r="AF146" s="85"/>
      <c r="AG146" s="85"/>
    </row>
    <row r="147" spans="23:33" ht="14.25" customHeight="1">
      <c r="W147" s="85"/>
      <c r="AC147" s="85"/>
      <c r="AD147" s="85"/>
      <c r="AE147" s="85"/>
      <c r="AF147" s="85"/>
      <c r="AG147" s="85"/>
    </row>
    <row r="148" spans="23:33" ht="14.25" customHeight="1">
      <c r="W148" s="85"/>
      <c r="AC148" s="85"/>
      <c r="AD148" s="85"/>
      <c r="AE148" s="85"/>
      <c r="AF148" s="85"/>
      <c r="AG148" s="85"/>
    </row>
    <row r="149" spans="23:33" ht="14.25" customHeight="1">
      <c r="W149" s="85"/>
      <c r="AC149" s="85"/>
      <c r="AD149" s="85"/>
      <c r="AE149" s="85"/>
      <c r="AF149" s="85"/>
      <c r="AG149" s="85"/>
    </row>
    <row r="150" spans="23:33" ht="14.25" customHeight="1">
      <c r="W150" s="85"/>
      <c r="AC150" s="85"/>
      <c r="AD150" s="85"/>
      <c r="AE150" s="85"/>
      <c r="AF150" s="85"/>
      <c r="AG150" s="85"/>
    </row>
    <row r="151" spans="23:33" ht="14.25" customHeight="1">
      <c r="W151" s="85"/>
      <c r="AC151" s="85"/>
      <c r="AD151" s="85"/>
      <c r="AE151" s="85"/>
      <c r="AF151" s="85"/>
      <c r="AG151" s="85"/>
    </row>
    <row r="152" spans="23:33" ht="14.25" customHeight="1">
      <c r="W152" s="85"/>
      <c r="AC152" s="85"/>
      <c r="AD152" s="85"/>
      <c r="AE152" s="85"/>
      <c r="AF152" s="85"/>
      <c r="AG152" s="85"/>
    </row>
    <row r="153" spans="23:33" ht="14.25" customHeight="1">
      <c r="W153" s="85"/>
      <c r="AC153" s="85"/>
      <c r="AD153" s="85"/>
      <c r="AE153" s="85"/>
      <c r="AF153" s="85"/>
      <c r="AG153" s="85"/>
    </row>
    <row r="154" spans="23:33" ht="14.25" customHeight="1">
      <c r="W154" s="85"/>
      <c r="AC154" s="85"/>
      <c r="AD154" s="85"/>
      <c r="AE154" s="85"/>
      <c r="AF154" s="85"/>
      <c r="AG154" s="85"/>
    </row>
    <row r="155" spans="23:33" ht="14.25" customHeight="1">
      <c r="W155" s="85"/>
      <c r="AC155" s="85"/>
      <c r="AD155" s="85"/>
      <c r="AE155" s="85"/>
      <c r="AF155" s="85"/>
      <c r="AG155" s="85"/>
    </row>
    <row r="156" spans="23:33" ht="14.25" customHeight="1">
      <c r="W156" s="85"/>
      <c r="AC156" s="85"/>
      <c r="AD156" s="85"/>
      <c r="AE156" s="85"/>
      <c r="AF156" s="85"/>
      <c r="AG156" s="85"/>
    </row>
    <row r="157" spans="23:33" ht="14.25" customHeight="1">
      <c r="W157" s="85"/>
      <c r="AC157" s="85"/>
      <c r="AD157" s="85"/>
      <c r="AE157" s="85"/>
      <c r="AF157" s="85"/>
      <c r="AG157" s="85"/>
    </row>
    <row r="158" spans="23:33" ht="14.25" customHeight="1">
      <c r="W158" s="85"/>
      <c r="AC158" s="85"/>
      <c r="AD158" s="85"/>
      <c r="AE158" s="85"/>
      <c r="AF158" s="85"/>
      <c r="AG158" s="85"/>
    </row>
    <row r="159" spans="23:33" ht="14.25" customHeight="1">
      <c r="W159" s="85"/>
      <c r="AC159" s="85"/>
      <c r="AD159" s="85"/>
      <c r="AE159" s="85"/>
      <c r="AF159" s="85"/>
      <c r="AG159" s="85"/>
    </row>
    <row r="160" spans="23:33" ht="14.25" customHeight="1">
      <c r="W160" s="85"/>
      <c r="AC160" s="85"/>
      <c r="AD160" s="85"/>
      <c r="AE160" s="85"/>
      <c r="AF160" s="85"/>
      <c r="AG160" s="85"/>
    </row>
    <row r="161" spans="23:33" ht="14.25" customHeight="1">
      <c r="W161" s="85"/>
      <c r="AC161" s="85"/>
      <c r="AD161" s="85"/>
      <c r="AE161" s="85"/>
      <c r="AF161" s="85"/>
      <c r="AG161" s="85"/>
    </row>
    <row r="162" spans="23:33" ht="14.25" customHeight="1">
      <c r="W162" s="85"/>
      <c r="AC162" s="85"/>
      <c r="AD162" s="85"/>
      <c r="AE162" s="85"/>
      <c r="AF162" s="85"/>
      <c r="AG162" s="85"/>
    </row>
    <row r="163" spans="23:33" ht="14.25" customHeight="1">
      <c r="W163" s="85"/>
      <c r="AC163" s="85"/>
      <c r="AD163" s="85"/>
      <c r="AE163" s="85"/>
      <c r="AF163" s="85"/>
      <c r="AG163" s="85"/>
    </row>
    <row r="164" spans="23:33" ht="14.25" customHeight="1">
      <c r="W164" s="85"/>
      <c r="AC164" s="85"/>
      <c r="AD164" s="85"/>
      <c r="AE164" s="85"/>
      <c r="AF164" s="85"/>
      <c r="AG164" s="85"/>
    </row>
    <row r="165" spans="23:33" ht="14.25" customHeight="1">
      <c r="W165" s="85"/>
      <c r="AC165" s="85"/>
      <c r="AD165" s="85"/>
      <c r="AE165" s="85"/>
      <c r="AF165" s="85"/>
      <c r="AG165" s="85"/>
    </row>
    <row r="166" spans="23:33" ht="14.25" customHeight="1">
      <c r="W166" s="85"/>
      <c r="AC166" s="85"/>
      <c r="AD166" s="85"/>
      <c r="AE166" s="85"/>
      <c r="AF166" s="85"/>
      <c r="AG166" s="85"/>
    </row>
    <row r="167" spans="23:33" ht="14.25" customHeight="1">
      <c r="W167" s="85"/>
      <c r="AC167" s="85"/>
      <c r="AD167" s="85"/>
      <c r="AE167" s="85"/>
      <c r="AF167" s="85"/>
      <c r="AG167" s="85"/>
    </row>
    <row r="168" spans="23:33" ht="14.25" customHeight="1">
      <c r="W168" s="85"/>
      <c r="AC168" s="85"/>
      <c r="AD168" s="85"/>
      <c r="AE168" s="85"/>
      <c r="AF168" s="85"/>
      <c r="AG168" s="85"/>
    </row>
    <row r="169" spans="23:33" ht="14.25" customHeight="1">
      <c r="W169" s="85"/>
      <c r="AC169" s="85"/>
      <c r="AD169" s="85"/>
      <c r="AE169" s="85"/>
      <c r="AF169" s="85"/>
      <c r="AG169" s="85"/>
    </row>
    <row r="170" spans="23:33" ht="14.25" customHeight="1">
      <c r="W170" s="85"/>
      <c r="AC170" s="85"/>
      <c r="AD170" s="85"/>
      <c r="AE170" s="85"/>
      <c r="AF170" s="85"/>
      <c r="AG170" s="85"/>
    </row>
    <row r="171" spans="23:33" ht="14.25" customHeight="1">
      <c r="W171" s="85"/>
      <c r="AC171" s="85"/>
      <c r="AD171" s="85"/>
      <c r="AE171" s="85"/>
      <c r="AF171" s="85"/>
      <c r="AG171" s="85"/>
    </row>
    <row r="172" spans="23:33" ht="14.25" customHeight="1">
      <c r="W172" s="85"/>
      <c r="AC172" s="85"/>
      <c r="AD172" s="85"/>
      <c r="AE172" s="85"/>
      <c r="AF172" s="85"/>
      <c r="AG172" s="85"/>
    </row>
    <row r="173" spans="23:33" ht="14.25" customHeight="1">
      <c r="W173" s="85"/>
      <c r="AC173" s="85"/>
      <c r="AD173" s="85"/>
      <c r="AE173" s="85"/>
      <c r="AF173" s="85"/>
      <c r="AG173" s="85"/>
    </row>
    <row r="174" spans="23:33" ht="14.25" customHeight="1">
      <c r="W174" s="85"/>
      <c r="AC174" s="85"/>
      <c r="AD174" s="85"/>
      <c r="AE174" s="85"/>
      <c r="AF174" s="85"/>
      <c r="AG174" s="85"/>
    </row>
    <row r="175" spans="23:33" ht="14.25" customHeight="1">
      <c r="W175" s="85"/>
      <c r="AC175" s="85"/>
      <c r="AD175" s="85"/>
      <c r="AE175" s="85"/>
      <c r="AF175" s="85"/>
      <c r="AG175" s="85"/>
    </row>
    <row r="176" spans="23:33" ht="14.25" customHeight="1">
      <c r="W176" s="85"/>
      <c r="AC176" s="85"/>
      <c r="AD176" s="85"/>
      <c r="AE176" s="85"/>
      <c r="AF176" s="85"/>
      <c r="AG176" s="85"/>
    </row>
    <row r="177" spans="23:33" ht="14.25" customHeight="1">
      <c r="W177" s="85"/>
      <c r="AC177" s="85"/>
      <c r="AD177" s="85"/>
      <c r="AE177" s="85"/>
      <c r="AF177" s="85"/>
      <c r="AG177" s="85"/>
    </row>
    <row r="178" spans="23:33" ht="14.25" customHeight="1">
      <c r="W178" s="85"/>
      <c r="AC178" s="85"/>
      <c r="AD178" s="85"/>
      <c r="AE178" s="85"/>
      <c r="AF178" s="85"/>
      <c r="AG178" s="85"/>
    </row>
    <row r="179" spans="23:33" ht="14.25" customHeight="1">
      <c r="W179" s="85"/>
      <c r="AC179" s="85"/>
      <c r="AD179" s="85"/>
      <c r="AE179" s="85"/>
      <c r="AF179" s="85"/>
      <c r="AG179" s="85"/>
    </row>
    <row r="180" spans="23:33" ht="14.25" customHeight="1">
      <c r="W180" s="85"/>
      <c r="AC180" s="85"/>
      <c r="AD180" s="85"/>
      <c r="AE180" s="85"/>
      <c r="AF180" s="85"/>
      <c r="AG180" s="85"/>
    </row>
    <row r="181" spans="23:33" ht="14.25" customHeight="1">
      <c r="W181" s="85"/>
      <c r="AC181" s="85"/>
      <c r="AD181" s="85"/>
      <c r="AE181" s="85"/>
      <c r="AF181" s="85"/>
      <c r="AG181" s="85"/>
    </row>
    <row r="182" spans="23:33" ht="14.25" customHeight="1">
      <c r="W182" s="85"/>
      <c r="AC182" s="85"/>
      <c r="AD182" s="85"/>
      <c r="AE182" s="85"/>
      <c r="AF182" s="85"/>
      <c r="AG182" s="85"/>
    </row>
    <row r="183" spans="23:33" ht="14.25" customHeight="1">
      <c r="W183" s="85"/>
      <c r="AC183" s="85"/>
      <c r="AD183" s="85"/>
      <c r="AE183" s="85"/>
      <c r="AF183" s="85"/>
      <c r="AG183" s="85"/>
    </row>
    <row r="184" spans="23:33" ht="14.25" customHeight="1">
      <c r="W184" s="85"/>
      <c r="AC184" s="85"/>
      <c r="AD184" s="85"/>
      <c r="AE184" s="85"/>
      <c r="AF184" s="85"/>
      <c r="AG184" s="85"/>
    </row>
    <row r="185" spans="23:33" ht="14.25" customHeight="1">
      <c r="W185" s="85"/>
      <c r="AC185" s="85"/>
      <c r="AD185" s="85"/>
      <c r="AE185" s="85"/>
      <c r="AF185" s="85"/>
      <c r="AG185" s="85"/>
    </row>
    <row r="186" spans="23:33" ht="14.25" customHeight="1">
      <c r="W186" s="85"/>
      <c r="AC186" s="85"/>
      <c r="AD186" s="85"/>
      <c r="AE186" s="85"/>
      <c r="AF186" s="85"/>
      <c r="AG186" s="85"/>
    </row>
    <row r="187" spans="23:33" ht="14.25" customHeight="1">
      <c r="W187" s="85"/>
      <c r="AC187" s="85"/>
      <c r="AD187" s="85"/>
      <c r="AE187" s="85"/>
      <c r="AF187" s="85"/>
      <c r="AG187" s="85"/>
    </row>
    <row r="188" spans="23:33" ht="14.25" customHeight="1">
      <c r="W188" s="85"/>
      <c r="AC188" s="85"/>
      <c r="AD188" s="85"/>
      <c r="AE188" s="85"/>
      <c r="AF188" s="85"/>
      <c r="AG188" s="85"/>
    </row>
    <row r="189" spans="23:33" ht="14.25" customHeight="1">
      <c r="W189" s="85"/>
      <c r="AC189" s="85"/>
      <c r="AD189" s="85"/>
      <c r="AE189" s="85"/>
      <c r="AF189" s="85"/>
      <c r="AG189" s="85"/>
    </row>
    <row r="190" spans="23:33" ht="14.25" customHeight="1">
      <c r="W190" s="85"/>
      <c r="AC190" s="85"/>
      <c r="AD190" s="85"/>
      <c r="AE190" s="85"/>
      <c r="AF190" s="85"/>
      <c r="AG190" s="85"/>
    </row>
    <row r="191" spans="23:33" ht="14.25" customHeight="1">
      <c r="W191" s="85"/>
      <c r="AC191" s="85"/>
      <c r="AD191" s="85"/>
      <c r="AE191" s="85"/>
      <c r="AF191" s="85"/>
      <c r="AG191" s="85"/>
    </row>
    <row r="192" spans="23:33" ht="14.25" customHeight="1">
      <c r="W192" s="85"/>
      <c r="AC192" s="85"/>
      <c r="AD192" s="85"/>
      <c r="AE192" s="85"/>
      <c r="AF192" s="85"/>
      <c r="AG192" s="85"/>
    </row>
    <row r="193" spans="23:33" ht="14.25" customHeight="1">
      <c r="W193" s="85"/>
      <c r="AC193" s="85"/>
      <c r="AD193" s="85"/>
      <c r="AE193" s="85"/>
      <c r="AF193" s="85"/>
      <c r="AG193" s="85"/>
    </row>
    <row r="194" spans="23:33" ht="14.25" customHeight="1">
      <c r="W194" s="85"/>
      <c r="AC194" s="85"/>
      <c r="AD194" s="85"/>
      <c r="AE194" s="85"/>
      <c r="AF194" s="85"/>
      <c r="AG194" s="85"/>
    </row>
    <row r="195" spans="23:33" ht="14.25" customHeight="1">
      <c r="W195" s="85"/>
      <c r="AC195" s="85"/>
      <c r="AD195" s="85"/>
      <c r="AE195" s="85"/>
      <c r="AF195" s="85"/>
      <c r="AG195" s="85"/>
    </row>
    <row r="196" spans="23:33" ht="14.25" customHeight="1">
      <c r="W196" s="85"/>
      <c r="AC196" s="85"/>
      <c r="AD196" s="85"/>
      <c r="AE196" s="85"/>
      <c r="AF196" s="85"/>
      <c r="AG196" s="85"/>
    </row>
    <row r="197" spans="23:33" ht="14.25" customHeight="1">
      <c r="W197" s="85"/>
      <c r="AC197" s="85"/>
      <c r="AD197" s="85"/>
      <c r="AE197" s="85"/>
      <c r="AF197" s="85"/>
      <c r="AG197" s="85"/>
    </row>
    <row r="198" spans="23:33" ht="14.25" customHeight="1">
      <c r="W198" s="85"/>
      <c r="AC198" s="85"/>
      <c r="AD198" s="85"/>
      <c r="AE198" s="85"/>
      <c r="AF198" s="85"/>
      <c r="AG198" s="85"/>
    </row>
    <row r="199" spans="23:33" ht="14.25" customHeight="1">
      <c r="W199" s="85"/>
      <c r="AC199" s="85"/>
      <c r="AD199" s="85"/>
      <c r="AE199" s="85"/>
      <c r="AF199" s="85"/>
      <c r="AG199" s="85"/>
    </row>
    <row r="200" spans="23:33" ht="14.25" customHeight="1">
      <c r="W200" s="85"/>
      <c r="AC200" s="85"/>
      <c r="AD200" s="85"/>
      <c r="AE200" s="85"/>
      <c r="AF200" s="85"/>
      <c r="AG200" s="85"/>
    </row>
    <row r="201" spans="23:33" ht="14.25" customHeight="1">
      <c r="W201" s="85"/>
      <c r="AC201" s="85"/>
      <c r="AD201" s="85"/>
      <c r="AE201" s="85"/>
      <c r="AF201" s="85"/>
      <c r="AG201" s="85"/>
    </row>
    <row r="202" spans="23:33" ht="14.25" customHeight="1">
      <c r="W202" s="85"/>
      <c r="AC202" s="85"/>
      <c r="AD202" s="85"/>
      <c r="AE202" s="85"/>
      <c r="AF202" s="85"/>
      <c r="AG202" s="85"/>
    </row>
    <row r="203" spans="23:33" ht="14.25" customHeight="1">
      <c r="W203" s="85"/>
      <c r="AC203" s="85"/>
      <c r="AD203" s="85"/>
      <c r="AE203" s="85"/>
      <c r="AF203" s="85"/>
      <c r="AG203" s="85"/>
    </row>
    <row r="204" spans="23:33" ht="14.25" customHeight="1">
      <c r="W204" s="85"/>
      <c r="AC204" s="85"/>
      <c r="AD204" s="85"/>
      <c r="AE204" s="85"/>
      <c r="AF204" s="85"/>
      <c r="AG204" s="85"/>
    </row>
    <row r="205" spans="23:33" ht="14.25" customHeight="1">
      <c r="W205" s="85"/>
      <c r="AC205" s="85"/>
      <c r="AD205" s="85"/>
      <c r="AE205" s="85"/>
      <c r="AF205" s="85"/>
      <c r="AG205" s="85"/>
    </row>
    <row r="206" spans="23:33" ht="14.25" customHeight="1">
      <c r="W206" s="85"/>
      <c r="AC206" s="85"/>
      <c r="AD206" s="85"/>
      <c r="AE206" s="85"/>
      <c r="AF206" s="85"/>
      <c r="AG206" s="85"/>
    </row>
    <row r="207" spans="23:33" ht="14.25" customHeight="1">
      <c r="W207" s="85"/>
      <c r="AC207" s="85"/>
      <c r="AD207" s="85"/>
      <c r="AE207" s="85"/>
      <c r="AF207" s="85"/>
      <c r="AG207" s="85"/>
    </row>
    <row r="208" spans="23:33" ht="14.25" customHeight="1">
      <c r="W208" s="85"/>
      <c r="AC208" s="85"/>
      <c r="AD208" s="85"/>
      <c r="AE208" s="85"/>
      <c r="AF208" s="85"/>
      <c r="AG208" s="85"/>
    </row>
    <row r="209" spans="23:33" ht="14.25" customHeight="1">
      <c r="W209" s="85"/>
      <c r="AC209" s="85"/>
      <c r="AD209" s="85"/>
      <c r="AE209" s="85"/>
      <c r="AF209" s="85"/>
      <c r="AG209" s="85"/>
    </row>
    <row r="210" spans="23:33" ht="14.25" customHeight="1">
      <c r="W210" s="85"/>
      <c r="AC210" s="85"/>
      <c r="AD210" s="85"/>
      <c r="AE210" s="85"/>
      <c r="AF210" s="85"/>
      <c r="AG210" s="85"/>
    </row>
    <row r="211" spans="23:33" ht="14.25" customHeight="1">
      <c r="W211" s="85"/>
      <c r="AC211" s="85"/>
      <c r="AD211" s="85"/>
      <c r="AE211" s="85"/>
      <c r="AF211" s="85"/>
      <c r="AG211" s="85"/>
    </row>
    <row r="212" spans="23:33" ht="14.25" customHeight="1">
      <c r="W212" s="85"/>
      <c r="AC212" s="85"/>
      <c r="AD212" s="85"/>
      <c r="AE212" s="85"/>
      <c r="AF212" s="85"/>
      <c r="AG212" s="85"/>
    </row>
    <row r="213" spans="23:33" ht="14.25" customHeight="1">
      <c r="W213" s="85"/>
      <c r="AC213" s="85"/>
      <c r="AD213" s="85"/>
      <c r="AE213" s="85"/>
      <c r="AF213" s="85"/>
      <c r="AG213" s="85"/>
    </row>
    <row r="214" spans="23:33" ht="14.25" customHeight="1">
      <c r="W214" s="85"/>
      <c r="AC214" s="85"/>
      <c r="AD214" s="85"/>
      <c r="AE214" s="85"/>
      <c r="AF214" s="85"/>
      <c r="AG214" s="85"/>
    </row>
    <row r="215" spans="23:33" ht="14.25" customHeight="1">
      <c r="W215" s="85"/>
      <c r="AC215" s="85"/>
      <c r="AD215" s="85"/>
      <c r="AE215" s="85"/>
      <c r="AF215" s="85"/>
      <c r="AG215" s="85"/>
    </row>
    <row r="216" spans="23:33" ht="14.25" customHeight="1">
      <c r="W216" s="85"/>
      <c r="AC216" s="85"/>
      <c r="AD216" s="85"/>
      <c r="AE216" s="85"/>
      <c r="AF216" s="85"/>
      <c r="AG216" s="85"/>
    </row>
    <row r="217" spans="23:33" ht="14.25" customHeight="1">
      <c r="W217" s="85"/>
      <c r="AC217" s="85"/>
      <c r="AD217" s="85"/>
      <c r="AE217" s="85"/>
      <c r="AF217" s="85"/>
      <c r="AG217" s="85"/>
    </row>
    <row r="218" spans="23:33" ht="14.25" customHeight="1">
      <c r="W218" s="85"/>
      <c r="AC218" s="85"/>
      <c r="AD218" s="85"/>
      <c r="AE218" s="85"/>
      <c r="AF218" s="85"/>
      <c r="AG218" s="85"/>
    </row>
    <row r="219" spans="23:33" ht="14.25" customHeight="1">
      <c r="W219" s="85"/>
      <c r="AC219" s="85"/>
      <c r="AD219" s="85"/>
      <c r="AE219" s="85"/>
      <c r="AF219" s="85"/>
      <c r="AG219" s="85"/>
    </row>
    <row r="220" spans="23:33" ht="14.25" customHeight="1">
      <c r="W220" s="85"/>
      <c r="AC220" s="85"/>
      <c r="AD220" s="85"/>
      <c r="AE220" s="85"/>
      <c r="AF220" s="85"/>
      <c r="AG220" s="85"/>
    </row>
    <row r="221" spans="23:33" ht="14.25" customHeight="1">
      <c r="W221" s="85"/>
      <c r="AC221" s="85"/>
      <c r="AD221" s="85"/>
      <c r="AE221" s="85"/>
      <c r="AF221" s="85"/>
      <c r="AG221" s="85"/>
    </row>
    <row r="222" spans="23:33" ht="14.25" customHeight="1">
      <c r="W222" s="85"/>
      <c r="AC222" s="85"/>
      <c r="AD222" s="85"/>
      <c r="AE222" s="85"/>
      <c r="AF222" s="85"/>
      <c r="AG222" s="85"/>
    </row>
    <row r="223" spans="23:33" ht="14.25" customHeight="1">
      <c r="W223" s="85"/>
      <c r="AC223" s="85"/>
      <c r="AD223" s="85"/>
      <c r="AE223" s="85"/>
      <c r="AF223" s="85"/>
      <c r="AG223" s="85"/>
    </row>
    <row r="224" spans="23:33" ht="14.25" customHeight="1">
      <c r="W224" s="85"/>
      <c r="AC224" s="85"/>
      <c r="AD224" s="85"/>
      <c r="AE224" s="85"/>
      <c r="AF224" s="85"/>
      <c r="AG224" s="85"/>
    </row>
    <row r="225" spans="23:33" ht="14.25" customHeight="1">
      <c r="W225" s="85"/>
      <c r="AC225" s="85"/>
      <c r="AD225" s="85"/>
      <c r="AE225" s="85"/>
      <c r="AF225" s="85"/>
      <c r="AG225" s="85"/>
    </row>
    <row r="226" spans="23:33" ht="14.25" customHeight="1">
      <c r="W226" s="85"/>
      <c r="AC226" s="85"/>
      <c r="AD226" s="85"/>
      <c r="AE226" s="85"/>
      <c r="AF226" s="85"/>
      <c r="AG226" s="85"/>
    </row>
    <row r="227" spans="23:33" ht="14.25" customHeight="1">
      <c r="W227" s="85"/>
      <c r="AC227" s="85"/>
      <c r="AD227" s="85"/>
      <c r="AE227" s="85"/>
      <c r="AF227" s="85"/>
      <c r="AG227" s="85"/>
    </row>
    <row r="228" spans="23:33" ht="14.25" customHeight="1">
      <c r="W228" s="85"/>
      <c r="AC228" s="85"/>
      <c r="AD228" s="85"/>
      <c r="AE228" s="85"/>
      <c r="AF228" s="85"/>
      <c r="AG228" s="85"/>
    </row>
    <row r="229" spans="23:33" ht="14.25" customHeight="1">
      <c r="W229" s="85"/>
      <c r="AC229" s="85"/>
      <c r="AD229" s="85"/>
      <c r="AE229" s="85"/>
      <c r="AF229" s="85"/>
      <c r="AG229" s="85"/>
    </row>
    <row r="230" spans="23:33" ht="14.25" customHeight="1">
      <c r="W230" s="85"/>
      <c r="AC230" s="85"/>
      <c r="AD230" s="85"/>
      <c r="AE230" s="85"/>
      <c r="AF230" s="85"/>
      <c r="AG230" s="85"/>
    </row>
    <row r="231" spans="23:33" ht="14.25" customHeight="1">
      <c r="W231" s="85"/>
      <c r="AC231" s="85"/>
      <c r="AD231" s="85"/>
      <c r="AE231" s="85"/>
      <c r="AF231" s="85"/>
      <c r="AG231" s="85"/>
    </row>
    <row r="232" spans="23:33" ht="14.25" customHeight="1">
      <c r="W232" s="85"/>
      <c r="AC232" s="85"/>
      <c r="AD232" s="85"/>
      <c r="AE232" s="85"/>
      <c r="AF232" s="85"/>
      <c r="AG232" s="85"/>
    </row>
    <row r="233" spans="23:33" ht="14.25" customHeight="1">
      <c r="W233" s="85"/>
      <c r="AC233" s="85"/>
      <c r="AD233" s="85"/>
      <c r="AE233" s="85"/>
      <c r="AF233" s="85"/>
      <c r="AG233" s="85"/>
    </row>
    <row r="234" spans="23:33" ht="14.25" customHeight="1">
      <c r="W234" s="85"/>
      <c r="AC234" s="85"/>
      <c r="AD234" s="85"/>
      <c r="AE234" s="85"/>
      <c r="AF234" s="85"/>
      <c r="AG234" s="85"/>
    </row>
    <row r="235" spans="23:33" ht="14.25" customHeight="1">
      <c r="W235" s="85"/>
      <c r="AC235" s="85"/>
      <c r="AD235" s="85"/>
      <c r="AE235" s="85"/>
      <c r="AF235" s="85"/>
      <c r="AG235" s="85"/>
    </row>
    <row r="236" spans="23:33" ht="14.25" customHeight="1">
      <c r="W236" s="85"/>
      <c r="AC236" s="85"/>
      <c r="AD236" s="85"/>
      <c r="AE236" s="85"/>
      <c r="AF236" s="85"/>
      <c r="AG236" s="85"/>
    </row>
    <row r="237" spans="23:33" ht="14.25" customHeight="1">
      <c r="W237" s="85"/>
      <c r="AC237" s="85"/>
      <c r="AD237" s="85"/>
      <c r="AE237" s="85"/>
      <c r="AF237" s="85"/>
      <c r="AG237" s="85"/>
    </row>
    <row r="238" spans="23:33" ht="14.25" customHeight="1">
      <c r="W238" s="85"/>
      <c r="AC238" s="85"/>
      <c r="AD238" s="85"/>
      <c r="AE238" s="85"/>
      <c r="AF238" s="85"/>
      <c r="AG238" s="85"/>
    </row>
    <row r="239" spans="23:33" ht="14.25" customHeight="1">
      <c r="W239" s="85"/>
      <c r="AC239" s="85"/>
      <c r="AD239" s="85"/>
      <c r="AE239" s="85"/>
      <c r="AF239" s="85"/>
      <c r="AG239" s="85"/>
    </row>
    <row r="240" spans="23:33" ht="14.25" customHeight="1">
      <c r="W240" s="85"/>
      <c r="AC240" s="85"/>
      <c r="AD240" s="85"/>
      <c r="AE240" s="85"/>
      <c r="AF240" s="85"/>
      <c r="AG240" s="85"/>
    </row>
    <row r="241" spans="23:33" ht="14.25" customHeight="1">
      <c r="W241" s="85"/>
      <c r="AC241" s="85"/>
      <c r="AD241" s="85"/>
      <c r="AE241" s="85"/>
      <c r="AF241" s="85"/>
      <c r="AG241" s="85"/>
    </row>
    <row r="242" spans="23:33" ht="14.25" customHeight="1">
      <c r="W242" s="85"/>
      <c r="AC242" s="85"/>
      <c r="AD242" s="85"/>
      <c r="AE242" s="85"/>
      <c r="AF242" s="85"/>
      <c r="AG242" s="85"/>
    </row>
    <row r="243" spans="23:33" ht="14.25" customHeight="1">
      <c r="W243" s="85"/>
      <c r="AC243" s="85"/>
      <c r="AD243" s="85"/>
      <c r="AE243" s="85"/>
      <c r="AF243" s="85"/>
      <c r="AG243" s="85"/>
    </row>
    <row r="244" spans="23:33" ht="14.25" customHeight="1">
      <c r="W244" s="85"/>
      <c r="AC244" s="85"/>
      <c r="AD244" s="85"/>
      <c r="AE244" s="85"/>
      <c r="AF244" s="85"/>
      <c r="AG244" s="85"/>
    </row>
    <row r="245" spans="23:33" ht="14.25" customHeight="1">
      <c r="W245" s="85"/>
      <c r="AC245" s="85"/>
      <c r="AD245" s="85"/>
      <c r="AE245" s="85"/>
      <c r="AF245" s="85"/>
      <c r="AG245" s="85"/>
    </row>
    <row r="246" spans="23:33" ht="14.25" customHeight="1">
      <c r="W246" s="85"/>
      <c r="AC246" s="85"/>
      <c r="AD246" s="85"/>
      <c r="AE246" s="85"/>
      <c r="AF246" s="85"/>
      <c r="AG246" s="85"/>
    </row>
    <row r="247" spans="23:33" ht="14.25" customHeight="1">
      <c r="W247" s="85"/>
      <c r="AC247" s="85"/>
      <c r="AD247" s="85"/>
      <c r="AE247" s="85"/>
      <c r="AF247" s="85"/>
      <c r="AG247" s="85"/>
    </row>
    <row r="248" spans="23:33" ht="14.25" customHeight="1">
      <c r="W248" s="85"/>
      <c r="AC248" s="85"/>
      <c r="AD248" s="85"/>
      <c r="AE248" s="85"/>
      <c r="AF248" s="85"/>
      <c r="AG248" s="85"/>
    </row>
    <row r="249" spans="23:33" ht="14.25" customHeight="1">
      <c r="W249" s="85"/>
      <c r="AC249" s="85"/>
      <c r="AD249" s="85"/>
      <c r="AE249" s="85"/>
      <c r="AF249" s="85"/>
      <c r="AG249" s="85"/>
    </row>
    <row r="250" spans="23:33" ht="14.25" customHeight="1">
      <c r="W250" s="85"/>
      <c r="AC250" s="85"/>
      <c r="AD250" s="85"/>
      <c r="AE250" s="85"/>
      <c r="AF250" s="85"/>
      <c r="AG250" s="85"/>
    </row>
    <row r="251" spans="23:33" ht="14.25" customHeight="1">
      <c r="W251" s="85"/>
      <c r="AC251" s="85"/>
      <c r="AD251" s="85"/>
      <c r="AE251" s="85"/>
      <c r="AF251" s="85"/>
      <c r="AG251" s="85"/>
    </row>
    <row r="252" spans="23:33" ht="14.25" customHeight="1">
      <c r="W252" s="85"/>
      <c r="AC252" s="85"/>
      <c r="AD252" s="85"/>
      <c r="AE252" s="85"/>
      <c r="AF252" s="85"/>
      <c r="AG252" s="85"/>
    </row>
    <row r="253" spans="23:33" ht="14.25" customHeight="1">
      <c r="W253" s="85"/>
      <c r="AC253" s="85"/>
      <c r="AD253" s="85"/>
      <c r="AE253" s="85"/>
      <c r="AF253" s="85"/>
      <c r="AG253" s="85"/>
    </row>
    <row r="254" spans="23:33" ht="14.25" customHeight="1">
      <c r="W254" s="85"/>
      <c r="AC254" s="85"/>
      <c r="AD254" s="85"/>
      <c r="AE254" s="85"/>
      <c r="AF254" s="85"/>
      <c r="AG254" s="85"/>
    </row>
    <row r="255" spans="23:33" ht="14.25" customHeight="1">
      <c r="W255" s="85"/>
      <c r="AC255" s="85"/>
      <c r="AD255" s="85"/>
      <c r="AE255" s="85"/>
      <c r="AF255" s="85"/>
      <c r="AG255" s="85"/>
    </row>
    <row r="256" spans="23:33" ht="14.25" customHeight="1">
      <c r="W256" s="85"/>
      <c r="AC256" s="85"/>
      <c r="AD256" s="85"/>
      <c r="AE256" s="85"/>
      <c r="AF256" s="85"/>
      <c r="AG256" s="85"/>
    </row>
    <row r="257" spans="23:33" ht="14.25" customHeight="1">
      <c r="W257" s="85"/>
      <c r="AC257" s="85"/>
      <c r="AD257" s="85"/>
      <c r="AE257" s="85"/>
      <c r="AF257" s="85"/>
      <c r="AG257" s="85"/>
    </row>
    <row r="258" spans="23:33" ht="14.25" customHeight="1">
      <c r="W258" s="85"/>
      <c r="AC258" s="85"/>
      <c r="AD258" s="85"/>
      <c r="AE258" s="85"/>
      <c r="AF258" s="85"/>
      <c r="AG258" s="85"/>
    </row>
    <row r="259" spans="23:33" ht="14.25" customHeight="1">
      <c r="W259" s="85"/>
      <c r="AC259" s="85"/>
      <c r="AD259" s="85"/>
      <c r="AE259" s="85"/>
      <c r="AF259" s="85"/>
      <c r="AG259" s="85"/>
    </row>
    <row r="260" spans="23:33" ht="14.25" customHeight="1">
      <c r="W260" s="85"/>
      <c r="AC260" s="85"/>
      <c r="AD260" s="85"/>
      <c r="AE260" s="85"/>
      <c r="AF260" s="85"/>
      <c r="AG260" s="85"/>
    </row>
    <row r="261" spans="23:33" ht="14.25" customHeight="1">
      <c r="W261" s="85"/>
      <c r="AC261" s="85"/>
      <c r="AD261" s="85"/>
      <c r="AE261" s="85"/>
      <c r="AF261" s="85"/>
      <c r="AG261" s="85"/>
    </row>
    <row r="262" spans="23:33" ht="14.25" customHeight="1">
      <c r="W262" s="85"/>
      <c r="AC262" s="85"/>
      <c r="AD262" s="85"/>
      <c r="AE262" s="85"/>
      <c r="AF262" s="85"/>
      <c r="AG262" s="85"/>
    </row>
    <row r="263" spans="23:33" ht="14.25" customHeight="1">
      <c r="W263" s="85"/>
      <c r="AC263" s="85"/>
      <c r="AD263" s="85"/>
      <c r="AE263" s="85"/>
      <c r="AF263" s="85"/>
      <c r="AG263" s="85"/>
    </row>
    <row r="264" spans="23:33" ht="14.25" customHeight="1">
      <c r="W264" s="85"/>
      <c r="AC264" s="85"/>
      <c r="AD264" s="85"/>
      <c r="AE264" s="85"/>
      <c r="AF264" s="85"/>
      <c r="AG264" s="85"/>
    </row>
    <row r="265" spans="23:33" ht="14.25" customHeight="1">
      <c r="W265" s="85"/>
      <c r="AC265" s="85"/>
      <c r="AD265" s="85"/>
      <c r="AE265" s="85"/>
      <c r="AF265" s="85"/>
      <c r="AG265" s="85"/>
    </row>
    <row r="266" spans="23:33" ht="14.25" customHeight="1">
      <c r="W266" s="85"/>
      <c r="AC266" s="85"/>
      <c r="AD266" s="85"/>
      <c r="AE266" s="85"/>
      <c r="AF266" s="85"/>
      <c r="AG266" s="85"/>
    </row>
    <row r="267" spans="23:33" ht="14.25" customHeight="1">
      <c r="W267" s="85"/>
      <c r="AC267" s="85"/>
      <c r="AD267" s="85"/>
      <c r="AE267" s="85"/>
      <c r="AF267" s="85"/>
      <c r="AG267" s="85"/>
    </row>
    <row r="268" spans="23:33" ht="14.25" customHeight="1">
      <c r="W268" s="85"/>
      <c r="AC268" s="85"/>
      <c r="AD268" s="85"/>
      <c r="AE268" s="85"/>
      <c r="AF268" s="85"/>
      <c r="AG268" s="85"/>
    </row>
    <row r="269" spans="23:33" ht="14.25" customHeight="1">
      <c r="W269" s="85"/>
      <c r="AC269" s="85"/>
      <c r="AD269" s="85"/>
      <c r="AE269" s="85"/>
      <c r="AF269" s="85"/>
      <c r="AG269" s="85"/>
    </row>
    <row r="270" spans="23:33" ht="14.25" customHeight="1">
      <c r="W270" s="85"/>
      <c r="AC270" s="85"/>
      <c r="AD270" s="85"/>
      <c r="AE270" s="85"/>
      <c r="AF270" s="85"/>
      <c r="AG270" s="85"/>
    </row>
    <row r="271" spans="23:33" ht="14.25" customHeight="1">
      <c r="W271" s="85"/>
      <c r="AC271" s="85"/>
      <c r="AD271" s="85"/>
      <c r="AE271" s="85"/>
      <c r="AF271" s="85"/>
      <c r="AG271" s="85"/>
    </row>
    <row r="272" spans="23:33" ht="14.25" customHeight="1">
      <c r="W272" s="85"/>
      <c r="AC272" s="85"/>
      <c r="AD272" s="85"/>
      <c r="AE272" s="85"/>
      <c r="AF272" s="85"/>
      <c r="AG272" s="85"/>
    </row>
    <row r="273" spans="23:33" ht="14.25" customHeight="1">
      <c r="W273" s="85"/>
      <c r="AC273" s="85"/>
      <c r="AD273" s="85"/>
      <c r="AE273" s="85"/>
      <c r="AF273" s="85"/>
      <c r="AG273" s="85"/>
    </row>
    <row r="274" spans="23:33" ht="14.25" customHeight="1">
      <c r="W274" s="85"/>
      <c r="AC274" s="85"/>
      <c r="AD274" s="85"/>
      <c r="AE274" s="85"/>
      <c r="AF274" s="85"/>
      <c r="AG274" s="85"/>
    </row>
    <row r="275" spans="23:33" ht="14.25" customHeight="1">
      <c r="W275" s="85"/>
      <c r="AC275" s="85"/>
      <c r="AD275" s="85"/>
      <c r="AE275" s="85"/>
      <c r="AF275" s="85"/>
      <c r="AG275" s="85"/>
    </row>
    <row r="276" spans="23:33" ht="14.25" customHeight="1">
      <c r="W276" s="85"/>
      <c r="AC276" s="85"/>
      <c r="AD276" s="85"/>
      <c r="AE276" s="85"/>
      <c r="AF276" s="85"/>
      <c r="AG276" s="85"/>
    </row>
    <row r="277" spans="23:33" ht="14.25" customHeight="1">
      <c r="W277" s="85"/>
      <c r="AC277" s="85"/>
      <c r="AD277" s="85"/>
      <c r="AE277" s="85"/>
      <c r="AF277" s="85"/>
      <c r="AG277" s="85"/>
    </row>
    <row r="278" spans="23:33" ht="14.25" customHeight="1">
      <c r="W278" s="85"/>
      <c r="AC278" s="85"/>
      <c r="AD278" s="85"/>
      <c r="AE278" s="85"/>
      <c r="AF278" s="85"/>
      <c r="AG278" s="85"/>
    </row>
    <row r="279" spans="23:33" ht="14.25" customHeight="1">
      <c r="W279" s="85"/>
      <c r="AC279" s="85"/>
      <c r="AD279" s="85"/>
      <c r="AE279" s="85"/>
      <c r="AF279" s="85"/>
      <c r="AG279" s="85"/>
    </row>
    <row r="280" spans="23:33" ht="14.25" customHeight="1">
      <c r="W280" s="85"/>
      <c r="AC280" s="85"/>
      <c r="AD280" s="85"/>
      <c r="AE280" s="85"/>
      <c r="AF280" s="85"/>
      <c r="AG280" s="85"/>
    </row>
    <row r="281" spans="23:33" ht="14.25" customHeight="1">
      <c r="W281" s="85"/>
      <c r="AC281" s="85"/>
      <c r="AD281" s="85"/>
      <c r="AE281" s="85"/>
      <c r="AF281" s="85"/>
      <c r="AG281" s="85"/>
    </row>
    <row r="282" spans="23:33" ht="14.25" customHeight="1">
      <c r="W282" s="85"/>
      <c r="AC282" s="85"/>
      <c r="AD282" s="85"/>
      <c r="AE282" s="85"/>
      <c r="AF282" s="85"/>
      <c r="AG282" s="85"/>
    </row>
    <row r="283" spans="23:33" ht="14.25" customHeight="1">
      <c r="W283" s="85"/>
      <c r="AC283" s="85"/>
      <c r="AD283" s="85"/>
      <c r="AE283" s="85"/>
      <c r="AF283" s="85"/>
      <c r="AG283" s="85"/>
    </row>
    <row r="284" spans="23:33" ht="14.25" customHeight="1">
      <c r="W284" s="85"/>
      <c r="AC284" s="85"/>
      <c r="AD284" s="85"/>
      <c r="AE284" s="85"/>
      <c r="AF284" s="85"/>
      <c r="AG284" s="85"/>
    </row>
    <row r="285" spans="23:33" ht="14.25" customHeight="1">
      <c r="W285" s="85"/>
      <c r="AC285" s="85"/>
      <c r="AD285" s="85"/>
      <c r="AE285" s="85"/>
      <c r="AF285" s="85"/>
      <c r="AG285" s="85"/>
    </row>
    <row r="286" spans="23:33" ht="14.25" customHeight="1">
      <c r="W286" s="85"/>
      <c r="AC286" s="85"/>
      <c r="AD286" s="85"/>
      <c r="AE286" s="85"/>
      <c r="AF286" s="85"/>
      <c r="AG286" s="85"/>
    </row>
    <row r="287" spans="23:33" ht="14.25" customHeight="1">
      <c r="W287" s="85"/>
      <c r="AC287" s="85"/>
      <c r="AD287" s="85"/>
      <c r="AE287" s="85"/>
      <c r="AF287" s="85"/>
      <c r="AG287" s="85"/>
    </row>
    <row r="288" spans="23:33" ht="14.25" customHeight="1">
      <c r="W288" s="85"/>
      <c r="AC288" s="85"/>
      <c r="AD288" s="85"/>
      <c r="AE288" s="85"/>
      <c r="AF288" s="85"/>
      <c r="AG288" s="85"/>
    </row>
    <row r="289" spans="23:33" ht="14.25" customHeight="1">
      <c r="W289" s="85"/>
      <c r="AC289" s="85"/>
      <c r="AD289" s="85"/>
      <c r="AE289" s="85"/>
      <c r="AF289" s="85"/>
      <c r="AG289" s="85"/>
    </row>
    <row r="290" spans="23:33" ht="14.25" customHeight="1">
      <c r="W290" s="85"/>
      <c r="AC290" s="85"/>
      <c r="AD290" s="85"/>
      <c r="AE290" s="85"/>
      <c r="AF290" s="85"/>
      <c r="AG290" s="85"/>
    </row>
    <row r="291" spans="23:33" ht="14.25" customHeight="1">
      <c r="W291" s="85"/>
      <c r="AC291" s="85"/>
      <c r="AD291" s="85"/>
      <c r="AE291" s="85"/>
      <c r="AF291" s="85"/>
      <c r="AG291" s="85"/>
    </row>
    <row r="292" spans="23:33" ht="14.25" customHeight="1">
      <c r="W292" s="85"/>
      <c r="AC292" s="85"/>
      <c r="AD292" s="85"/>
      <c r="AE292" s="85"/>
      <c r="AF292" s="85"/>
      <c r="AG292" s="85"/>
    </row>
    <row r="293" spans="23:33" ht="14.25" customHeight="1">
      <c r="W293" s="85"/>
      <c r="AC293" s="85"/>
      <c r="AD293" s="85"/>
      <c r="AE293" s="85"/>
      <c r="AF293" s="85"/>
      <c r="AG293" s="85"/>
    </row>
    <row r="294" spans="23:33" ht="14.25" customHeight="1">
      <c r="W294" s="85"/>
      <c r="AC294" s="85"/>
      <c r="AD294" s="85"/>
      <c r="AE294" s="85"/>
      <c r="AF294" s="85"/>
      <c r="AG294" s="85"/>
    </row>
    <row r="295" spans="23:33" ht="14.25" customHeight="1">
      <c r="W295" s="85"/>
      <c r="AC295" s="85"/>
      <c r="AD295" s="85"/>
      <c r="AE295" s="85"/>
      <c r="AF295" s="85"/>
      <c r="AG295" s="85"/>
    </row>
    <row r="296" spans="23:33" ht="14.25" customHeight="1">
      <c r="W296" s="85"/>
      <c r="AC296" s="85"/>
      <c r="AD296" s="85"/>
      <c r="AE296" s="85"/>
      <c r="AF296" s="85"/>
      <c r="AG296" s="85"/>
    </row>
    <row r="297" spans="23:33" ht="14.25" customHeight="1">
      <c r="W297" s="85"/>
      <c r="AC297" s="85"/>
      <c r="AD297" s="85"/>
      <c r="AE297" s="85"/>
      <c r="AF297" s="85"/>
      <c r="AG297" s="85"/>
    </row>
    <row r="298" spans="23:33" ht="14.25" customHeight="1">
      <c r="W298" s="85"/>
      <c r="AC298" s="85"/>
      <c r="AD298" s="85"/>
      <c r="AE298" s="85"/>
      <c r="AF298" s="85"/>
      <c r="AG298" s="85"/>
    </row>
    <row r="299" spans="23:33" ht="14.25" customHeight="1">
      <c r="W299" s="85"/>
      <c r="AC299" s="85"/>
      <c r="AD299" s="85"/>
      <c r="AE299" s="85"/>
      <c r="AF299" s="85"/>
      <c r="AG299" s="85"/>
    </row>
    <row r="300" spans="23:33" ht="14.25" customHeight="1">
      <c r="W300" s="85"/>
      <c r="AC300" s="85"/>
      <c r="AD300" s="85"/>
      <c r="AE300" s="85"/>
      <c r="AF300" s="85"/>
      <c r="AG300" s="85"/>
    </row>
    <row r="301" spans="23:33" ht="14.25" customHeight="1">
      <c r="W301" s="85"/>
      <c r="AC301" s="85"/>
      <c r="AD301" s="85"/>
      <c r="AE301" s="85"/>
      <c r="AF301" s="85"/>
      <c r="AG301" s="85"/>
    </row>
    <row r="302" spans="23:33" ht="14.25" customHeight="1">
      <c r="W302" s="85"/>
      <c r="AC302" s="85"/>
      <c r="AD302" s="85"/>
      <c r="AE302" s="85"/>
      <c r="AF302" s="85"/>
      <c r="AG302" s="85"/>
    </row>
    <row r="303" spans="23:33" ht="14.25" customHeight="1">
      <c r="W303" s="85"/>
      <c r="AC303" s="85"/>
      <c r="AD303" s="85"/>
      <c r="AE303" s="85"/>
      <c r="AF303" s="85"/>
      <c r="AG303" s="85"/>
    </row>
    <row r="304" spans="23:33" ht="14.25" customHeight="1">
      <c r="W304" s="85"/>
      <c r="AC304" s="85"/>
      <c r="AD304" s="85"/>
      <c r="AE304" s="85"/>
      <c r="AF304" s="85"/>
      <c r="AG304" s="85"/>
    </row>
    <row r="305" spans="23:33" ht="14.25" customHeight="1">
      <c r="W305" s="85"/>
      <c r="AC305" s="85"/>
      <c r="AD305" s="85"/>
      <c r="AE305" s="85"/>
      <c r="AF305" s="85"/>
      <c r="AG305" s="85"/>
    </row>
    <row r="306" spans="23:33" ht="14.25" customHeight="1">
      <c r="W306" s="85"/>
      <c r="AC306" s="85"/>
      <c r="AD306" s="85"/>
      <c r="AE306" s="85"/>
      <c r="AF306" s="85"/>
      <c r="AG306" s="85"/>
    </row>
    <row r="307" spans="23:33" ht="14.25" customHeight="1">
      <c r="W307" s="85"/>
      <c r="AC307" s="85"/>
      <c r="AD307" s="85"/>
      <c r="AE307" s="85"/>
      <c r="AF307" s="85"/>
      <c r="AG307" s="85"/>
    </row>
    <row r="308" spans="23:33" ht="14.25" customHeight="1">
      <c r="W308" s="85"/>
      <c r="AC308" s="85"/>
      <c r="AD308" s="85"/>
      <c r="AE308" s="85"/>
      <c r="AF308" s="85"/>
      <c r="AG308" s="85"/>
    </row>
    <row r="309" spans="23:33" ht="14.25" customHeight="1">
      <c r="W309" s="85"/>
      <c r="AC309" s="85"/>
      <c r="AD309" s="85"/>
      <c r="AE309" s="85"/>
      <c r="AF309" s="85"/>
      <c r="AG309" s="85"/>
    </row>
    <row r="310" spans="23:33" ht="14.25" customHeight="1">
      <c r="W310" s="85"/>
      <c r="AC310" s="85"/>
      <c r="AD310" s="85"/>
      <c r="AE310" s="85"/>
      <c r="AF310" s="85"/>
      <c r="AG310" s="85"/>
    </row>
    <row r="311" spans="23:33" ht="14.25" customHeight="1">
      <c r="W311" s="85"/>
      <c r="AC311" s="85"/>
      <c r="AD311" s="85"/>
      <c r="AE311" s="85"/>
      <c r="AF311" s="85"/>
      <c r="AG311" s="85"/>
    </row>
    <row r="312" spans="23:33" ht="14.25" customHeight="1">
      <c r="W312" s="85"/>
      <c r="AC312" s="85"/>
      <c r="AD312" s="85"/>
      <c r="AE312" s="85"/>
      <c r="AF312" s="85"/>
      <c r="AG312" s="85"/>
    </row>
    <row r="313" spans="23:33" ht="14.25" customHeight="1">
      <c r="W313" s="85"/>
      <c r="AC313" s="85"/>
      <c r="AD313" s="85"/>
      <c r="AE313" s="85"/>
      <c r="AF313" s="85"/>
      <c r="AG313" s="85"/>
    </row>
    <row r="314" spans="23:33" ht="14.25" customHeight="1">
      <c r="W314" s="85"/>
      <c r="AC314" s="85"/>
      <c r="AD314" s="85"/>
      <c r="AE314" s="85"/>
      <c r="AF314" s="85"/>
      <c r="AG314" s="85"/>
    </row>
    <row r="315" spans="23:33" ht="14.25" customHeight="1">
      <c r="W315" s="85"/>
      <c r="AC315" s="85"/>
      <c r="AD315" s="85"/>
      <c r="AE315" s="85"/>
      <c r="AF315" s="85"/>
      <c r="AG315" s="85"/>
    </row>
    <row r="316" spans="23:33" ht="14.25" customHeight="1">
      <c r="W316" s="85"/>
      <c r="AC316" s="85"/>
      <c r="AD316" s="85"/>
      <c r="AE316" s="85"/>
      <c r="AF316" s="85"/>
      <c r="AG316" s="85"/>
    </row>
    <row r="317" spans="23:33" ht="14.25" customHeight="1">
      <c r="W317" s="85"/>
      <c r="AC317" s="85"/>
      <c r="AD317" s="85"/>
      <c r="AE317" s="85"/>
      <c r="AF317" s="85"/>
      <c r="AG317" s="85"/>
    </row>
    <row r="318" spans="23:33" ht="14.25" customHeight="1">
      <c r="W318" s="85"/>
      <c r="AC318" s="85"/>
      <c r="AD318" s="85"/>
      <c r="AE318" s="85"/>
      <c r="AF318" s="85"/>
      <c r="AG318" s="85"/>
    </row>
    <row r="319" spans="23:33" ht="14.25" customHeight="1">
      <c r="W319" s="85"/>
      <c r="AC319" s="85"/>
      <c r="AD319" s="85"/>
      <c r="AE319" s="85"/>
      <c r="AF319" s="85"/>
      <c r="AG319" s="85"/>
    </row>
    <row r="320" spans="23:33" ht="14.25" customHeight="1">
      <c r="W320" s="85"/>
      <c r="AC320" s="85"/>
      <c r="AD320" s="85"/>
      <c r="AE320" s="85"/>
      <c r="AF320" s="85"/>
      <c r="AG320" s="85"/>
    </row>
    <row r="321" spans="23:33" ht="14.25" customHeight="1">
      <c r="W321" s="85"/>
      <c r="AC321" s="85"/>
      <c r="AD321" s="85"/>
      <c r="AE321" s="85"/>
      <c r="AF321" s="85"/>
      <c r="AG321" s="85"/>
    </row>
    <row r="322" spans="23:33" ht="14.25" customHeight="1">
      <c r="W322" s="85"/>
      <c r="AC322" s="85"/>
      <c r="AD322" s="85"/>
      <c r="AE322" s="85"/>
      <c r="AF322" s="85"/>
      <c r="AG322" s="85"/>
    </row>
    <row r="323" spans="23:33" ht="14.25" customHeight="1">
      <c r="W323" s="85"/>
      <c r="AC323" s="85"/>
      <c r="AD323" s="85"/>
      <c r="AE323" s="85"/>
      <c r="AF323" s="85"/>
      <c r="AG323" s="85"/>
    </row>
    <row r="324" spans="23:33" ht="14.25" customHeight="1">
      <c r="W324" s="85"/>
      <c r="AC324" s="85"/>
      <c r="AD324" s="85"/>
      <c r="AE324" s="85"/>
      <c r="AF324" s="85"/>
      <c r="AG324" s="85"/>
    </row>
    <row r="325" spans="23:33" ht="14.25" customHeight="1">
      <c r="W325" s="85"/>
      <c r="AC325" s="85"/>
      <c r="AD325" s="85"/>
      <c r="AE325" s="85"/>
      <c r="AF325" s="85"/>
      <c r="AG325" s="85"/>
    </row>
    <row r="326" spans="23:33" ht="14.25" customHeight="1">
      <c r="W326" s="85"/>
      <c r="AC326" s="85"/>
      <c r="AD326" s="85"/>
      <c r="AE326" s="85"/>
      <c r="AF326" s="85"/>
      <c r="AG326" s="85"/>
    </row>
    <row r="327" spans="23:33" ht="14.25" customHeight="1">
      <c r="W327" s="85"/>
      <c r="AC327" s="85"/>
      <c r="AD327" s="85"/>
      <c r="AE327" s="85"/>
      <c r="AF327" s="85"/>
      <c r="AG327" s="85"/>
    </row>
    <row r="328" spans="23:33" ht="14.25" customHeight="1">
      <c r="W328" s="85"/>
      <c r="AC328" s="85"/>
      <c r="AD328" s="85"/>
      <c r="AE328" s="85"/>
      <c r="AF328" s="85"/>
      <c r="AG328" s="85"/>
    </row>
    <row r="329" spans="23:33" ht="14.25" customHeight="1">
      <c r="W329" s="85"/>
      <c r="AC329" s="85"/>
      <c r="AD329" s="85"/>
      <c r="AE329" s="85"/>
      <c r="AF329" s="85"/>
      <c r="AG329" s="85"/>
    </row>
    <row r="330" spans="23:33" ht="14.25" customHeight="1">
      <c r="W330" s="85"/>
      <c r="AC330" s="85"/>
      <c r="AD330" s="85"/>
      <c r="AE330" s="85"/>
      <c r="AF330" s="85"/>
      <c r="AG330" s="85"/>
    </row>
    <row r="331" spans="23:33" ht="14.25" customHeight="1">
      <c r="W331" s="85"/>
      <c r="AC331" s="85"/>
      <c r="AD331" s="85"/>
      <c r="AE331" s="85"/>
      <c r="AF331" s="85"/>
      <c r="AG331" s="85"/>
    </row>
    <row r="332" spans="23:33" ht="14.25" customHeight="1">
      <c r="W332" s="85"/>
      <c r="AC332" s="85"/>
      <c r="AD332" s="85"/>
      <c r="AE332" s="85"/>
      <c r="AF332" s="85"/>
      <c r="AG332" s="85"/>
    </row>
    <row r="333" spans="23:33" ht="14.25" customHeight="1">
      <c r="W333" s="85"/>
      <c r="AC333" s="85"/>
      <c r="AD333" s="85"/>
      <c r="AE333" s="85"/>
      <c r="AF333" s="85"/>
      <c r="AG333" s="85"/>
    </row>
    <row r="334" spans="23:33" ht="14.25" customHeight="1">
      <c r="W334" s="85"/>
      <c r="AC334" s="85"/>
      <c r="AD334" s="85"/>
      <c r="AE334" s="85"/>
      <c r="AF334" s="85"/>
      <c r="AG334" s="85"/>
    </row>
    <row r="335" spans="23:33" ht="14.25" customHeight="1">
      <c r="W335" s="85"/>
      <c r="AC335" s="85"/>
      <c r="AD335" s="85"/>
      <c r="AE335" s="85"/>
      <c r="AF335" s="85"/>
      <c r="AG335" s="85"/>
    </row>
    <row r="336" spans="23:33" ht="14.25" customHeight="1">
      <c r="W336" s="85"/>
      <c r="AC336" s="85"/>
      <c r="AD336" s="85"/>
      <c r="AE336" s="85"/>
      <c r="AF336" s="85"/>
      <c r="AG336" s="85"/>
    </row>
    <row r="337" spans="23:33" ht="14.25" customHeight="1">
      <c r="W337" s="85"/>
      <c r="AC337" s="85"/>
      <c r="AD337" s="85"/>
      <c r="AE337" s="85"/>
      <c r="AF337" s="85"/>
      <c r="AG337" s="85"/>
    </row>
    <row r="338" spans="23:33" ht="14.25" customHeight="1">
      <c r="W338" s="85"/>
      <c r="AC338" s="85"/>
      <c r="AD338" s="85"/>
      <c r="AE338" s="85"/>
      <c r="AF338" s="85"/>
      <c r="AG338" s="85"/>
    </row>
    <row r="339" spans="23:33" ht="14.25" customHeight="1">
      <c r="W339" s="85"/>
      <c r="AC339" s="85"/>
      <c r="AD339" s="85"/>
      <c r="AE339" s="85"/>
      <c r="AF339" s="85"/>
      <c r="AG339" s="85"/>
    </row>
    <row r="340" spans="23:33" ht="14.25" customHeight="1">
      <c r="W340" s="85"/>
      <c r="AC340" s="85"/>
      <c r="AD340" s="85"/>
      <c r="AE340" s="85"/>
      <c r="AF340" s="85"/>
      <c r="AG340" s="85"/>
    </row>
    <row r="341" spans="23:33" ht="14.25" customHeight="1">
      <c r="W341" s="85"/>
      <c r="AC341" s="85"/>
      <c r="AD341" s="85"/>
      <c r="AE341" s="85"/>
      <c r="AF341" s="85"/>
      <c r="AG341" s="85"/>
    </row>
    <row r="342" spans="23:33" ht="14.25" customHeight="1">
      <c r="W342" s="85"/>
      <c r="AC342" s="85"/>
      <c r="AD342" s="85"/>
      <c r="AE342" s="85"/>
      <c r="AF342" s="85"/>
      <c r="AG342" s="85"/>
    </row>
    <row r="343" spans="23:33" ht="14.25" customHeight="1">
      <c r="W343" s="85"/>
      <c r="AC343" s="85"/>
      <c r="AD343" s="85"/>
      <c r="AE343" s="85"/>
      <c r="AF343" s="85"/>
      <c r="AG343" s="85"/>
    </row>
    <row r="344" spans="23:33" ht="14.25" customHeight="1">
      <c r="W344" s="85"/>
      <c r="AC344" s="85"/>
      <c r="AD344" s="85"/>
      <c r="AE344" s="85"/>
      <c r="AF344" s="85"/>
      <c r="AG344" s="85"/>
    </row>
    <row r="345" spans="23:33" ht="14.25" customHeight="1">
      <c r="W345" s="85"/>
      <c r="AC345" s="85"/>
      <c r="AD345" s="85"/>
      <c r="AE345" s="85"/>
      <c r="AF345" s="85"/>
      <c r="AG345" s="85"/>
    </row>
    <row r="346" spans="23:33" ht="14.25" customHeight="1">
      <c r="W346" s="85"/>
      <c r="AC346" s="85"/>
      <c r="AD346" s="85"/>
      <c r="AE346" s="85"/>
      <c r="AF346" s="85"/>
      <c r="AG346" s="85"/>
    </row>
    <row r="347" spans="23:33" ht="14.25" customHeight="1">
      <c r="W347" s="85"/>
      <c r="AC347" s="85"/>
      <c r="AD347" s="85"/>
      <c r="AE347" s="85"/>
      <c r="AF347" s="85"/>
      <c r="AG347" s="85"/>
    </row>
    <row r="348" spans="23:33" ht="14.25" customHeight="1">
      <c r="W348" s="85"/>
      <c r="AC348" s="85"/>
      <c r="AD348" s="85"/>
      <c r="AE348" s="85"/>
      <c r="AF348" s="85"/>
      <c r="AG348" s="85"/>
    </row>
    <row r="349" spans="23:33" ht="14.25" customHeight="1">
      <c r="W349" s="85"/>
      <c r="AC349" s="85"/>
      <c r="AD349" s="85"/>
      <c r="AE349" s="85"/>
      <c r="AF349" s="85"/>
      <c r="AG349" s="85"/>
    </row>
    <row r="350" spans="23:33" ht="14.25" customHeight="1">
      <c r="W350" s="85"/>
      <c r="AC350" s="85"/>
      <c r="AD350" s="85"/>
      <c r="AE350" s="85"/>
      <c r="AF350" s="85"/>
      <c r="AG350" s="85"/>
    </row>
    <row r="351" spans="23:33" ht="14.25" customHeight="1">
      <c r="W351" s="85"/>
      <c r="AC351" s="85"/>
      <c r="AD351" s="85"/>
      <c r="AE351" s="85"/>
      <c r="AF351" s="85"/>
      <c r="AG351" s="85"/>
    </row>
    <row r="352" spans="23:33" ht="14.25" customHeight="1">
      <c r="W352" s="85"/>
      <c r="AC352" s="85"/>
      <c r="AD352" s="85"/>
      <c r="AE352" s="85"/>
      <c r="AF352" s="85"/>
      <c r="AG352" s="85"/>
    </row>
    <row r="353" spans="23:33" ht="14.25" customHeight="1">
      <c r="W353" s="85"/>
      <c r="AC353" s="85"/>
      <c r="AD353" s="85"/>
      <c r="AE353" s="85"/>
      <c r="AF353" s="85"/>
      <c r="AG353" s="85"/>
    </row>
    <row r="354" spans="23:33" ht="14.25" customHeight="1">
      <c r="W354" s="85"/>
      <c r="AC354" s="85"/>
      <c r="AD354" s="85"/>
      <c r="AE354" s="85"/>
      <c r="AF354" s="85"/>
      <c r="AG354" s="85"/>
    </row>
    <row r="355" spans="23:33" ht="14.25" customHeight="1">
      <c r="W355" s="85"/>
      <c r="AC355" s="85"/>
      <c r="AD355" s="85"/>
      <c r="AE355" s="85"/>
      <c r="AF355" s="85"/>
      <c r="AG355" s="85"/>
    </row>
    <row r="356" spans="23:33" ht="14.25" customHeight="1">
      <c r="W356" s="85"/>
      <c r="AC356" s="85"/>
      <c r="AD356" s="85"/>
      <c r="AE356" s="85"/>
      <c r="AF356" s="85"/>
      <c r="AG356" s="85"/>
    </row>
    <row r="357" spans="23:33" ht="14.25" customHeight="1">
      <c r="W357" s="85"/>
      <c r="AC357" s="85"/>
      <c r="AD357" s="85"/>
      <c r="AE357" s="85"/>
      <c r="AF357" s="85"/>
      <c r="AG357" s="85"/>
    </row>
    <row r="358" spans="23:33" ht="14.25" customHeight="1">
      <c r="W358" s="85"/>
      <c r="AC358" s="85"/>
      <c r="AD358" s="85"/>
      <c r="AE358" s="85"/>
      <c r="AF358" s="85"/>
      <c r="AG358" s="85"/>
    </row>
    <row r="359" spans="23:33" ht="14.25" customHeight="1">
      <c r="W359" s="85"/>
      <c r="AC359" s="85"/>
      <c r="AD359" s="85"/>
      <c r="AE359" s="85"/>
      <c r="AF359" s="85"/>
      <c r="AG359" s="85"/>
    </row>
    <row r="360" spans="23:33" ht="14.25" customHeight="1">
      <c r="W360" s="85"/>
      <c r="AC360" s="85"/>
      <c r="AD360" s="85"/>
      <c r="AE360" s="85"/>
      <c r="AF360" s="85"/>
      <c r="AG360" s="85"/>
    </row>
    <row r="361" spans="23:33" ht="14.25" customHeight="1">
      <c r="W361" s="85"/>
      <c r="AC361" s="85"/>
      <c r="AD361" s="85"/>
      <c r="AE361" s="85"/>
      <c r="AF361" s="85"/>
      <c r="AG361" s="85"/>
    </row>
    <row r="362" spans="23:33" ht="14.25" customHeight="1">
      <c r="W362" s="85"/>
      <c r="AC362" s="85"/>
      <c r="AD362" s="85"/>
      <c r="AE362" s="85"/>
      <c r="AF362" s="85"/>
      <c r="AG362" s="85"/>
    </row>
    <row r="363" spans="23:33" ht="14.25" customHeight="1">
      <c r="W363" s="85"/>
      <c r="AC363" s="85"/>
      <c r="AD363" s="85"/>
      <c r="AE363" s="85"/>
      <c r="AF363" s="85"/>
      <c r="AG363" s="85"/>
    </row>
    <row r="364" spans="23:33" ht="14.25" customHeight="1">
      <c r="W364" s="85"/>
      <c r="AC364" s="85"/>
      <c r="AD364" s="85"/>
      <c r="AE364" s="85"/>
      <c r="AF364" s="85"/>
      <c r="AG364" s="85"/>
    </row>
    <row r="365" spans="23:33" ht="14.25" customHeight="1">
      <c r="W365" s="85"/>
      <c r="AC365" s="85"/>
      <c r="AD365" s="85"/>
      <c r="AE365" s="85"/>
      <c r="AF365" s="85"/>
      <c r="AG365" s="85"/>
    </row>
    <row r="366" spans="23:33" ht="14.25" customHeight="1">
      <c r="W366" s="85"/>
      <c r="AC366" s="85"/>
      <c r="AD366" s="85"/>
      <c r="AE366" s="85"/>
      <c r="AF366" s="85"/>
      <c r="AG366" s="85"/>
    </row>
    <row r="367" spans="23:33" ht="14.25" customHeight="1">
      <c r="W367" s="85"/>
      <c r="AC367" s="85"/>
      <c r="AD367" s="85"/>
      <c r="AE367" s="85"/>
      <c r="AF367" s="85"/>
      <c r="AG367" s="85"/>
    </row>
    <row r="368" spans="23:33" ht="14.25" customHeight="1">
      <c r="W368" s="85"/>
      <c r="AC368" s="85"/>
      <c r="AD368" s="85"/>
      <c r="AE368" s="85"/>
      <c r="AF368" s="85"/>
      <c r="AG368" s="85"/>
    </row>
    <row r="369" spans="23:33" ht="14.25" customHeight="1">
      <c r="W369" s="85"/>
      <c r="AC369" s="85"/>
      <c r="AD369" s="85"/>
      <c r="AE369" s="85"/>
      <c r="AF369" s="85"/>
      <c r="AG369" s="85"/>
    </row>
    <row r="370" spans="23:33" ht="14.25" customHeight="1">
      <c r="W370" s="85"/>
      <c r="AC370" s="85"/>
      <c r="AD370" s="85"/>
      <c r="AE370" s="85"/>
      <c r="AF370" s="85"/>
      <c r="AG370" s="85"/>
    </row>
    <row r="371" spans="23:33" ht="14.25" customHeight="1">
      <c r="W371" s="85"/>
      <c r="AC371" s="85"/>
      <c r="AD371" s="85"/>
      <c r="AE371" s="85"/>
      <c r="AF371" s="85"/>
      <c r="AG371" s="85"/>
    </row>
    <row r="372" spans="23:33" ht="14.25" customHeight="1">
      <c r="W372" s="85"/>
      <c r="AC372" s="85"/>
      <c r="AD372" s="85"/>
      <c r="AE372" s="85"/>
      <c r="AF372" s="85"/>
      <c r="AG372" s="85"/>
    </row>
    <row r="373" spans="23:33" ht="14.25" customHeight="1">
      <c r="W373" s="85"/>
      <c r="AC373" s="85"/>
      <c r="AD373" s="85"/>
      <c r="AE373" s="85"/>
      <c r="AF373" s="85"/>
      <c r="AG373" s="85"/>
    </row>
    <row r="374" spans="23:33" ht="14.25" customHeight="1">
      <c r="W374" s="85"/>
      <c r="AC374" s="85"/>
      <c r="AD374" s="85"/>
      <c r="AE374" s="85"/>
      <c r="AF374" s="85"/>
      <c r="AG374" s="85"/>
    </row>
    <row r="375" spans="23:33" ht="14.25" customHeight="1">
      <c r="W375" s="85"/>
      <c r="AC375" s="85"/>
      <c r="AD375" s="85"/>
      <c r="AE375" s="85"/>
      <c r="AF375" s="85"/>
      <c r="AG375" s="85"/>
    </row>
    <row r="376" spans="23:33" ht="14.25" customHeight="1">
      <c r="W376" s="85"/>
      <c r="AC376" s="85"/>
      <c r="AD376" s="85"/>
      <c r="AE376" s="85"/>
      <c r="AF376" s="85"/>
      <c r="AG376" s="85"/>
    </row>
    <row r="377" spans="23:33" ht="14.25" customHeight="1">
      <c r="W377" s="85"/>
      <c r="AC377" s="85"/>
      <c r="AD377" s="85"/>
      <c r="AE377" s="85"/>
      <c r="AF377" s="85"/>
      <c r="AG377" s="85"/>
    </row>
    <row r="378" spans="23:33" ht="14.25" customHeight="1">
      <c r="W378" s="85"/>
      <c r="AC378" s="85"/>
      <c r="AD378" s="85"/>
      <c r="AE378" s="85"/>
      <c r="AF378" s="85"/>
      <c r="AG378" s="85"/>
    </row>
    <row r="379" spans="23:33" ht="14.25" customHeight="1">
      <c r="W379" s="85"/>
      <c r="AC379" s="85"/>
      <c r="AD379" s="85"/>
      <c r="AE379" s="85"/>
      <c r="AF379" s="85"/>
      <c r="AG379" s="85"/>
    </row>
    <row r="380" spans="23:33" ht="14.25" customHeight="1">
      <c r="W380" s="85"/>
      <c r="AC380" s="85"/>
      <c r="AD380" s="85"/>
      <c r="AE380" s="85"/>
      <c r="AF380" s="85"/>
      <c r="AG380" s="85"/>
    </row>
    <row r="381" spans="23:33" ht="14.25" customHeight="1">
      <c r="W381" s="85"/>
      <c r="AC381" s="85"/>
      <c r="AD381" s="85"/>
      <c r="AE381" s="85"/>
      <c r="AF381" s="85"/>
      <c r="AG381" s="85"/>
    </row>
    <row r="382" spans="23:33" ht="14.25" customHeight="1">
      <c r="W382" s="85"/>
      <c r="AC382" s="85"/>
      <c r="AD382" s="85"/>
      <c r="AE382" s="85"/>
      <c r="AF382" s="85"/>
      <c r="AG382" s="85"/>
    </row>
    <row r="383" spans="23:33" ht="14.25" customHeight="1">
      <c r="W383" s="85"/>
      <c r="AC383" s="85"/>
      <c r="AD383" s="85"/>
      <c r="AE383" s="85"/>
      <c r="AF383" s="85"/>
      <c r="AG383" s="85"/>
    </row>
    <row r="384" spans="23:33" ht="14.25" customHeight="1">
      <c r="W384" s="85"/>
      <c r="AC384" s="85"/>
      <c r="AD384" s="85"/>
      <c r="AE384" s="85"/>
      <c r="AF384" s="85"/>
      <c r="AG384" s="85"/>
    </row>
    <row r="385" spans="23:33" ht="14.25" customHeight="1">
      <c r="W385" s="85"/>
      <c r="AC385" s="85"/>
      <c r="AD385" s="85"/>
      <c r="AE385" s="85"/>
      <c r="AF385" s="85"/>
      <c r="AG385" s="85"/>
    </row>
    <row r="386" spans="23:33" ht="14.25" customHeight="1">
      <c r="W386" s="85"/>
      <c r="AC386" s="85"/>
      <c r="AD386" s="85"/>
      <c r="AE386" s="85"/>
      <c r="AF386" s="85"/>
      <c r="AG386" s="85"/>
    </row>
    <row r="387" spans="23:33" ht="14.25" customHeight="1">
      <c r="W387" s="85"/>
      <c r="AC387" s="85"/>
      <c r="AD387" s="85"/>
      <c r="AE387" s="85"/>
      <c r="AF387" s="85"/>
      <c r="AG387" s="85"/>
    </row>
    <row r="388" spans="23:33" ht="14.25" customHeight="1">
      <c r="W388" s="85"/>
      <c r="AC388" s="85"/>
      <c r="AD388" s="85"/>
      <c r="AE388" s="85"/>
      <c r="AF388" s="85"/>
      <c r="AG388" s="85"/>
    </row>
    <row r="389" spans="23:33" ht="14.25" customHeight="1">
      <c r="W389" s="85"/>
      <c r="AC389" s="85"/>
      <c r="AD389" s="85"/>
      <c r="AE389" s="85"/>
      <c r="AF389" s="85"/>
      <c r="AG389" s="85"/>
    </row>
    <row r="390" spans="23:33" ht="14.25" customHeight="1">
      <c r="W390" s="85"/>
      <c r="AC390" s="85"/>
      <c r="AD390" s="85"/>
      <c r="AE390" s="85"/>
      <c r="AF390" s="85"/>
      <c r="AG390" s="85"/>
    </row>
    <row r="391" spans="23:33" ht="14.25" customHeight="1">
      <c r="W391" s="85"/>
      <c r="AC391" s="85"/>
      <c r="AD391" s="85"/>
      <c r="AE391" s="85"/>
      <c r="AF391" s="85"/>
      <c r="AG391" s="85"/>
    </row>
    <row r="392" spans="23:33" ht="14.25" customHeight="1">
      <c r="W392" s="85"/>
      <c r="AC392" s="85"/>
      <c r="AD392" s="85"/>
      <c r="AE392" s="85"/>
      <c r="AF392" s="85"/>
      <c r="AG392" s="85"/>
    </row>
    <row r="393" spans="23:33" ht="14.25" customHeight="1">
      <c r="W393" s="85"/>
      <c r="AC393" s="85"/>
      <c r="AD393" s="85"/>
      <c r="AE393" s="85"/>
      <c r="AF393" s="85"/>
      <c r="AG393" s="85"/>
    </row>
    <row r="394" spans="23:33" ht="14.25" customHeight="1">
      <c r="W394" s="85"/>
      <c r="AC394" s="85"/>
      <c r="AD394" s="85"/>
      <c r="AE394" s="85"/>
      <c r="AF394" s="85"/>
      <c r="AG394" s="85"/>
    </row>
    <row r="395" spans="23:33" ht="14.25" customHeight="1">
      <c r="W395" s="85"/>
      <c r="AC395" s="85"/>
      <c r="AD395" s="85"/>
      <c r="AE395" s="85"/>
      <c r="AF395" s="85"/>
      <c r="AG395" s="85"/>
    </row>
    <row r="396" spans="23:33" ht="14.25" customHeight="1">
      <c r="W396" s="85"/>
      <c r="AC396" s="85"/>
      <c r="AD396" s="85"/>
      <c r="AE396" s="85"/>
      <c r="AF396" s="85"/>
      <c r="AG396" s="85"/>
    </row>
    <row r="397" spans="23:33" ht="14.25" customHeight="1">
      <c r="W397" s="85"/>
      <c r="AC397" s="85"/>
      <c r="AD397" s="85"/>
      <c r="AE397" s="85"/>
      <c r="AF397" s="85"/>
      <c r="AG397" s="85"/>
    </row>
    <row r="398" spans="23:33" ht="14.25" customHeight="1">
      <c r="W398" s="85"/>
      <c r="AC398" s="85"/>
      <c r="AD398" s="85"/>
      <c r="AE398" s="85"/>
      <c r="AF398" s="85"/>
      <c r="AG398" s="85"/>
    </row>
    <row r="399" spans="23:33" ht="14.25" customHeight="1">
      <c r="W399" s="85"/>
      <c r="AC399" s="85"/>
      <c r="AD399" s="85"/>
      <c r="AE399" s="85"/>
      <c r="AF399" s="85"/>
      <c r="AG399" s="85"/>
    </row>
    <row r="400" spans="23:33" ht="14.25" customHeight="1">
      <c r="W400" s="85"/>
      <c r="AC400" s="85"/>
      <c r="AD400" s="85"/>
      <c r="AE400" s="85"/>
      <c r="AF400" s="85"/>
      <c r="AG400" s="85"/>
    </row>
    <row r="401" spans="23:33" ht="14.25" customHeight="1">
      <c r="W401" s="85"/>
      <c r="AC401" s="85"/>
      <c r="AD401" s="85"/>
      <c r="AE401" s="85"/>
      <c r="AF401" s="85"/>
      <c r="AG401" s="85"/>
    </row>
    <row r="402" spans="23:33" ht="14.25" customHeight="1">
      <c r="W402" s="85"/>
      <c r="AC402" s="85"/>
      <c r="AD402" s="85"/>
      <c r="AE402" s="85"/>
      <c r="AF402" s="85"/>
      <c r="AG402" s="85"/>
    </row>
    <row r="403" spans="23:33" ht="14.25" customHeight="1">
      <c r="W403" s="85"/>
      <c r="AC403" s="85"/>
      <c r="AD403" s="85"/>
      <c r="AE403" s="85"/>
      <c r="AF403" s="85"/>
      <c r="AG403" s="85"/>
    </row>
    <row r="404" spans="23:33" ht="14.25" customHeight="1">
      <c r="W404" s="85"/>
      <c r="AC404" s="85"/>
      <c r="AD404" s="85"/>
      <c r="AE404" s="85"/>
      <c r="AF404" s="85"/>
      <c r="AG404" s="85"/>
    </row>
    <row r="405" spans="23:33" ht="14.25" customHeight="1">
      <c r="W405" s="85"/>
      <c r="AC405" s="85"/>
      <c r="AD405" s="85"/>
      <c r="AE405" s="85"/>
      <c r="AF405" s="85"/>
      <c r="AG405" s="85"/>
    </row>
    <row r="406" spans="23:33" ht="14.25" customHeight="1">
      <c r="W406" s="85"/>
      <c r="AC406" s="85"/>
      <c r="AD406" s="85"/>
      <c r="AE406" s="85"/>
      <c r="AF406" s="85"/>
      <c r="AG406" s="85"/>
    </row>
    <row r="407" spans="23:33" ht="14.25" customHeight="1">
      <c r="W407" s="85"/>
      <c r="AC407" s="85"/>
      <c r="AD407" s="85"/>
      <c r="AE407" s="85"/>
      <c r="AF407" s="85"/>
      <c r="AG407" s="85"/>
    </row>
    <row r="408" spans="23:33" ht="14.25" customHeight="1">
      <c r="W408" s="85"/>
      <c r="AC408" s="85"/>
      <c r="AD408" s="85"/>
      <c r="AE408" s="85"/>
      <c r="AF408" s="85"/>
      <c r="AG408" s="85"/>
    </row>
    <row r="409" spans="23:33" ht="14.25" customHeight="1">
      <c r="W409" s="85"/>
      <c r="AC409" s="85"/>
      <c r="AD409" s="85"/>
      <c r="AE409" s="85"/>
      <c r="AF409" s="85"/>
      <c r="AG409" s="85"/>
    </row>
    <row r="410" spans="23:33" ht="14.25" customHeight="1">
      <c r="W410" s="85"/>
      <c r="AC410" s="85"/>
      <c r="AD410" s="85"/>
      <c r="AE410" s="85"/>
      <c r="AF410" s="85"/>
      <c r="AG410" s="85"/>
    </row>
    <row r="411" spans="23:33" ht="14.25" customHeight="1">
      <c r="W411" s="85"/>
      <c r="AC411" s="85"/>
      <c r="AD411" s="85"/>
      <c r="AE411" s="85"/>
      <c r="AF411" s="85"/>
      <c r="AG411" s="85"/>
    </row>
    <row r="412" spans="23:33" ht="14.25" customHeight="1">
      <c r="W412" s="85"/>
      <c r="AC412" s="85"/>
      <c r="AD412" s="85"/>
      <c r="AE412" s="85"/>
      <c r="AF412" s="85"/>
      <c r="AG412" s="85"/>
    </row>
    <row r="413" spans="23:33" ht="14.25" customHeight="1">
      <c r="W413" s="85"/>
      <c r="AC413" s="85"/>
      <c r="AD413" s="85"/>
      <c r="AE413" s="85"/>
      <c r="AF413" s="85"/>
      <c r="AG413" s="85"/>
    </row>
    <row r="414" spans="23:33" ht="14.25" customHeight="1">
      <c r="W414" s="85"/>
      <c r="AC414" s="85"/>
      <c r="AD414" s="85"/>
      <c r="AE414" s="85"/>
      <c r="AF414" s="85"/>
      <c r="AG414" s="85"/>
    </row>
    <row r="415" spans="23:33" ht="14.25" customHeight="1">
      <c r="W415" s="85"/>
      <c r="AC415" s="85"/>
      <c r="AD415" s="85"/>
      <c r="AE415" s="85"/>
      <c r="AF415" s="85"/>
      <c r="AG415" s="85"/>
    </row>
    <row r="416" spans="23:33" ht="14.25" customHeight="1">
      <c r="W416" s="85"/>
      <c r="AC416" s="85"/>
      <c r="AD416" s="85"/>
      <c r="AE416" s="85"/>
      <c r="AF416" s="85"/>
      <c r="AG416" s="85"/>
    </row>
    <row r="417" spans="23:33" ht="14.25" customHeight="1">
      <c r="W417" s="85"/>
      <c r="AC417" s="85"/>
      <c r="AD417" s="85"/>
      <c r="AE417" s="85"/>
      <c r="AF417" s="85"/>
      <c r="AG417" s="85"/>
    </row>
    <row r="418" spans="23:33" ht="14.25" customHeight="1">
      <c r="W418" s="85"/>
      <c r="AC418" s="85"/>
      <c r="AD418" s="85"/>
      <c r="AE418" s="85"/>
      <c r="AF418" s="85"/>
      <c r="AG418" s="85"/>
    </row>
    <row r="419" spans="23:33" ht="14.25" customHeight="1">
      <c r="W419" s="85"/>
      <c r="AC419" s="85"/>
      <c r="AD419" s="85"/>
      <c r="AE419" s="85"/>
      <c r="AF419" s="85"/>
      <c r="AG419" s="85"/>
    </row>
    <row r="420" spans="23:33" ht="14.25" customHeight="1">
      <c r="W420" s="85"/>
      <c r="AC420" s="85"/>
      <c r="AD420" s="85"/>
      <c r="AE420" s="85"/>
      <c r="AF420" s="85"/>
      <c r="AG420" s="85"/>
    </row>
    <row r="421" spans="23:33" ht="14.25" customHeight="1">
      <c r="W421" s="85"/>
      <c r="AC421" s="85"/>
      <c r="AD421" s="85"/>
      <c r="AE421" s="85"/>
      <c r="AF421" s="85"/>
      <c r="AG421" s="85"/>
    </row>
    <row r="422" spans="23:33" ht="14.25" customHeight="1">
      <c r="W422" s="85"/>
      <c r="AC422" s="85"/>
      <c r="AD422" s="85"/>
      <c r="AE422" s="85"/>
      <c r="AF422" s="85"/>
      <c r="AG422" s="85"/>
    </row>
    <row r="423" spans="23:33" ht="14.25" customHeight="1">
      <c r="W423" s="85"/>
      <c r="AC423" s="85"/>
      <c r="AD423" s="85"/>
      <c r="AE423" s="85"/>
      <c r="AF423" s="85"/>
      <c r="AG423" s="85"/>
    </row>
    <row r="424" spans="23:33" ht="14.25" customHeight="1">
      <c r="W424" s="85"/>
      <c r="AC424" s="85"/>
      <c r="AD424" s="85"/>
      <c r="AE424" s="85"/>
      <c r="AF424" s="85"/>
      <c r="AG424" s="85"/>
    </row>
    <row r="425" spans="23:33" ht="14.25" customHeight="1">
      <c r="W425" s="85"/>
      <c r="AC425" s="85"/>
      <c r="AD425" s="85"/>
      <c r="AE425" s="85"/>
      <c r="AF425" s="85"/>
      <c r="AG425" s="85"/>
    </row>
    <row r="426" spans="23:33" ht="14.25" customHeight="1">
      <c r="W426" s="85"/>
      <c r="AC426" s="85"/>
      <c r="AD426" s="85"/>
      <c r="AE426" s="85"/>
      <c r="AF426" s="85"/>
      <c r="AG426" s="85"/>
    </row>
    <row r="427" spans="23:33" ht="14.25" customHeight="1">
      <c r="W427" s="85"/>
      <c r="AC427" s="85"/>
      <c r="AD427" s="85"/>
      <c r="AE427" s="85"/>
      <c r="AF427" s="85"/>
      <c r="AG427" s="85"/>
    </row>
    <row r="428" spans="23:33" ht="14.25" customHeight="1">
      <c r="W428" s="85"/>
      <c r="AC428" s="85"/>
      <c r="AD428" s="85"/>
      <c r="AE428" s="85"/>
      <c r="AF428" s="85"/>
      <c r="AG428" s="85"/>
    </row>
    <row r="429" spans="23:33" ht="14.25" customHeight="1">
      <c r="W429" s="85"/>
      <c r="AC429" s="85"/>
      <c r="AD429" s="85"/>
      <c r="AE429" s="85"/>
      <c r="AF429" s="85"/>
      <c r="AG429" s="85"/>
    </row>
    <row r="430" spans="23:33" ht="14.25" customHeight="1">
      <c r="W430" s="85"/>
      <c r="AC430" s="85"/>
      <c r="AD430" s="85"/>
      <c r="AE430" s="85"/>
      <c r="AF430" s="85"/>
      <c r="AG430" s="85"/>
    </row>
    <row r="431" spans="23:33" ht="14.25" customHeight="1">
      <c r="W431" s="85"/>
      <c r="AC431" s="85"/>
      <c r="AD431" s="85"/>
      <c r="AE431" s="85"/>
      <c r="AF431" s="85"/>
      <c r="AG431" s="85"/>
    </row>
    <row r="432" spans="23:33" ht="14.25" customHeight="1">
      <c r="W432" s="85"/>
      <c r="AC432" s="85"/>
      <c r="AD432" s="85"/>
      <c r="AE432" s="85"/>
      <c r="AF432" s="85"/>
      <c r="AG432" s="85"/>
    </row>
    <row r="433" spans="23:33" ht="14.25" customHeight="1">
      <c r="W433" s="85"/>
      <c r="AC433" s="85"/>
      <c r="AD433" s="85"/>
      <c r="AE433" s="85"/>
      <c r="AF433" s="85"/>
      <c r="AG433" s="85"/>
    </row>
    <row r="434" spans="23:33" ht="14.25" customHeight="1">
      <c r="W434" s="85"/>
      <c r="AC434" s="85"/>
      <c r="AD434" s="85"/>
      <c r="AE434" s="85"/>
      <c r="AF434" s="85"/>
      <c r="AG434" s="85"/>
    </row>
    <row r="435" spans="23:33" ht="14.25" customHeight="1">
      <c r="W435" s="85"/>
      <c r="AC435" s="85"/>
      <c r="AD435" s="85"/>
      <c r="AE435" s="85"/>
      <c r="AF435" s="85"/>
      <c r="AG435" s="85"/>
    </row>
    <row r="436" spans="23:33" ht="14.25" customHeight="1">
      <c r="W436" s="85"/>
      <c r="AC436" s="85"/>
      <c r="AD436" s="85"/>
      <c r="AE436" s="85"/>
      <c r="AF436" s="85"/>
      <c r="AG436" s="85"/>
    </row>
    <row r="437" spans="23:33" ht="14.25" customHeight="1">
      <c r="W437" s="85"/>
      <c r="AC437" s="85"/>
      <c r="AD437" s="85"/>
      <c r="AE437" s="85"/>
      <c r="AF437" s="85"/>
      <c r="AG437" s="85"/>
    </row>
    <row r="438" spans="23:33" ht="14.25" customHeight="1">
      <c r="W438" s="85"/>
      <c r="AC438" s="85"/>
      <c r="AD438" s="85"/>
      <c r="AE438" s="85"/>
      <c r="AF438" s="85"/>
      <c r="AG438" s="85"/>
    </row>
    <row r="439" spans="23:33" ht="14.25" customHeight="1">
      <c r="W439" s="85"/>
      <c r="AC439" s="85"/>
      <c r="AD439" s="85"/>
      <c r="AE439" s="85"/>
      <c r="AF439" s="85"/>
      <c r="AG439" s="85"/>
    </row>
    <row r="440" spans="23:33" ht="14.25" customHeight="1">
      <c r="W440" s="85"/>
      <c r="AC440" s="85"/>
      <c r="AD440" s="85"/>
      <c r="AE440" s="85"/>
      <c r="AF440" s="85"/>
      <c r="AG440" s="85"/>
    </row>
    <row r="441" spans="23:33" ht="14.25" customHeight="1">
      <c r="W441" s="85"/>
      <c r="AC441" s="85"/>
      <c r="AD441" s="85"/>
      <c r="AE441" s="85"/>
      <c r="AF441" s="85"/>
      <c r="AG441" s="85"/>
    </row>
    <row r="442" spans="23:33" ht="14.25" customHeight="1">
      <c r="W442" s="85"/>
      <c r="AC442" s="85"/>
      <c r="AD442" s="85"/>
      <c r="AE442" s="85"/>
      <c r="AF442" s="85"/>
      <c r="AG442" s="85"/>
    </row>
    <row r="443" spans="23:33" ht="14.25" customHeight="1">
      <c r="W443" s="85"/>
      <c r="AC443" s="85"/>
      <c r="AD443" s="85"/>
      <c r="AE443" s="85"/>
      <c r="AF443" s="85"/>
      <c r="AG443" s="85"/>
    </row>
    <row r="444" spans="23:33" ht="14.25" customHeight="1">
      <c r="W444" s="85"/>
      <c r="AC444" s="85"/>
      <c r="AD444" s="85"/>
      <c r="AE444" s="85"/>
      <c r="AF444" s="85"/>
      <c r="AG444" s="85"/>
    </row>
    <row r="445" spans="23:33" ht="14.25" customHeight="1">
      <c r="W445" s="85"/>
      <c r="AC445" s="85"/>
      <c r="AD445" s="85"/>
      <c r="AE445" s="85"/>
      <c r="AF445" s="85"/>
      <c r="AG445" s="85"/>
    </row>
    <row r="446" spans="23:33" ht="14.25" customHeight="1">
      <c r="W446" s="85"/>
      <c r="AC446" s="85"/>
      <c r="AD446" s="85"/>
      <c r="AE446" s="85"/>
      <c r="AF446" s="85"/>
      <c r="AG446" s="85"/>
    </row>
    <row r="447" spans="23:33" ht="14.25" customHeight="1">
      <c r="W447" s="85"/>
      <c r="AC447" s="85"/>
      <c r="AD447" s="85"/>
      <c r="AE447" s="85"/>
      <c r="AF447" s="85"/>
      <c r="AG447" s="85"/>
    </row>
    <row r="448" spans="23:33" ht="14.25" customHeight="1">
      <c r="W448" s="85"/>
      <c r="AC448" s="85"/>
      <c r="AD448" s="85"/>
      <c r="AE448" s="85"/>
      <c r="AF448" s="85"/>
      <c r="AG448" s="85"/>
    </row>
    <row r="449" spans="23:33" ht="14.25" customHeight="1">
      <c r="W449" s="85"/>
      <c r="AC449" s="85"/>
      <c r="AD449" s="85"/>
      <c r="AE449" s="85"/>
      <c r="AF449" s="85"/>
      <c r="AG449" s="85"/>
    </row>
    <row r="450" spans="23:33" ht="14.25" customHeight="1">
      <c r="W450" s="85"/>
      <c r="AC450" s="85"/>
      <c r="AD450" s="85"/>
      <c r="AE450" s="85"/>
      <c r="AF450" s="85"/>
      <c r="AG450" s="85"/>
    </row>
    <row r="451" spans="23:33" ht="14.25" customHeight="1">
      <c r="W451" s="85"/>
      <c r="AC451" s="85"/>
      <c r="AD451" s="85"/>
      <c r="AE451" s="85"/>
      <c r="AF451" s="85"/>
      <c r="AG451" s="85"/>
    </row>
    <row r="452" spans="23:33" ht="14.25" customHeight="1">
      <c r="W452" s="85"/>
      <c r="AC452" s="85"/>
      <c r="AD452" s="85"/>
      <c r="AE452" s="85"/>
      <c r="AF452" s="85"/>
      <c r="AG452" s="85"/>
    </row>
    <row r="453" spans="23:33" ht="14.25" customHeight="1">
      <c r="W453" s="85"/>
      <c r="AC453" s="85"/>
      <c r="AD453" s="85"/>
      <c r="AE453" s="85"/>
      <c r="AF453" s="85"/>
      <c r="AG453" s="85"/>
    </row>
    <row r="454" spans="23:33" ht="14.25" customHeight="1">
      <c r="W454" s="85"/>
      <c r="AC454" s="85"/>
      <c r="AD454" s="85"/>
      <c r="AE454" s="85"/>
      <c r="AF454" s="85"/>
      <c r="AG454" s="85"/>
    </row>
    <row r="455" spans="23:33" ht="14.25" customHeight="1">
      <c r="W455" s="85"/>
      <c r="AC455" s="85"/>
      <c r="AD455" s="85"/>
      <c r="AE455" s="85"/>
      <c r="AF455" s="85"/>
      <c r="AG455" s="85"/>
    </row>
    <row r="456" spans="23:33" ht="14.25" customHeight="1">
      <c r="W456" s="85"/>
      <c r="AC456" s="85"/>
      <c r="AD456" s="85"/>
      <c r="AE456" s="85"/>
      <c r="AF456" s="85"/>
      <c r="AG456" s="85"/>
    </row>
    <row r="457" spans="23:33" ht="14.25" customHeight="1">
      <c r="W457" s="85"/>
      <c r="AC457" s="85"/>
      <c r="AD457" s="85"/>
      <c r="AE457" s="85"/>
      <c r="AF457" s="85"/>
      <c r="AG457" s="85"/>
    </row>
    <row r="458" spans="23:33" ht="14.25" customHeight="1">
      <c r="W458" s="85"/>
      <c r="AC458" s="85"/>
      <c r="AD458" s="85"/>
      <c r="AE458" s="85"/>
      <c r="AF458" s="85"/>
      <c r="AG458" s="85"/>
    </row>
    <row r="459" spans="23:33" ht="14.25" customHeight="1">
      <c r="W459" s="85"/>
      <c r="AC459" s="85"/>
      <c r="AD459" s="85"/>
      <c r="AE459" s="85"/>
      <c r="AF459" s="85"/>
      <c r="AG459" s="85"/>
    </row>
    <row r="460" spans="23:33" ht="14.25" customHeight="1">
      <c r="W460" s="85"/>
      <c r="AC460" s="85"/>
      <c r="AD460" s="85"/>
      <c r="AE460" s="85"/>
      <c r="AF460" s="85"/>
      <c r="AG460" s="85"/>
    </row>
    <row r="461" spans="23:33" ht="14.25" customHeight="1">
      <c r="W461" s="85"/>
      <c r="AC461" s="85"/>
      <c r="AD461" s="85"/>
      <c r="AE461" s="85"/>
      <c r="AF461" s="85"/>
      <c r="AG461" s="85"/>
    </row>
    <row r="462" spans="23:33" ht="14.25" customHeight="1">
      <c r="W462" s="85"/>
      <c r="AC462" s="85"/>
      <c r="AD462" s="85"/>
      <c r="AE462" s="85"/>
      <c r="AF462" s="85"/>
      <c r="AG462" s="85"/>
    </row>
    <row r="463" spans="23:33" ht="14.25" customHeight="1">
      <c r="W463" s="85"/>
      <c r="AC463" s="85"/>
      <c r="AD463" s="85"/>
      <c r="AE463" s="85"/>
      <c r="AF463" s="85"/>
      <c r="AG463" s="85"/>
    </row>
    <row r="464" spans="23:33" ht="14.25" customHeight="1">
      <c r="W464" s="85"/>
      <c r="AC464" s="85"/>
      <c r="AD464" s="85"/>
      <c r="AE464" s="85"/>
      <c r="AF464" s="85"/>
      <c r="AG464" s="85"/>
    </row>
    <row r="465" spans="23:33" ht="14.25" customHeight="1">
      <c r="W465" s="85"/>
      <c r="AC465" s="85"/>
      <c r="AD465" s="85"/>
      <c r="AE465" s="85"/>
      <c r="AF465" s="85"/>
      <c r="AG465" s="85"/>
    </row>
    <row r="466" spans="23:33" ht="14.25" customHeight="1">
      <c r="W466" s="85"/>
      <c r="AC466" s="85"/>
      <c r="AD466" s="85"/>
      <c r="AE466" s="85"/>
      <c r="AF466" s="85"/>
      <c r="AG466" s="85"/>
    </row>
    <row r="467" spans="23:33" ht="14.25" customHeight="1">
      <c r="W467" s="85"/>
      <c r="AC467" s="85"/>
      <c r="AD467" s="85"/>
      <c r="AE467" s="85"/>
      <c r="AF467" s="85"/>
      <c r="AG467" s="85"/>
    </row>
    <row r="468" spans="23:33" ht="14.25" customHeight="1">
      <c r="W468" s="85"/>
      <c r="AC468" s="85"/>
      <c r="AD468" s="85"/>
      <c r="AE468" s="85"/>
      <c r="AF468" s="85"/>
      <c r="AG468" s="85"/>
    </row>
    <row r="469" spans="23:33" ht="14.25" customHeight="1">
      <c r="W469" s="85"/>
      <c r="AC469" s="85"/>
      <c r="AD469" s="85"/>
      <c r="AE469" s="85"/>
      <c r="AF469" s="85"/>
      <c r="AG469" s="85"/>
    </row>
    <row r="470" spans="23:33" ht="14.25" customHeight="1">
      <c r="W470" s="85"/>
      <c r="AC470" s="85"/>
      <c r="AD470" s="85"/>
      <c r="AE470" s="85"/>
      <c r="AF470" s="85"/>
      <c r="AG470" s="85"/>
    </row>
    <row r="471" spans="23:33" ht="14.25" customHeight="1">
      <c r="W471" s="85"/>
      <c r="AC471" s="85"/>
      <c r="AD471" s="85"/>
      <c r="AE471" s="85"/>
      <c r="AF471" s="85"/>
      <c r="AG471" s="85"/>
    </row>
    <row r="472" spans="23:33" ht="14.25" customHeight="1">
      <c r="W472" s="85"/>
      <c r="AC472" s="85"/>
      <c r="AD472" s="85"/>
      <c r="AE472" s="85"/>
      <c r="AF472" s="85"/>
      <c r="AG472" s="85"/>
    </row>
    <row r="473" spans="23:33" ht="14.25" customHeight="1">
      <c r="W473" s="85"/>
      <c r="AC473" s="85"/>
      <c r="AD473" s="85"/>
      <c r="AE473" s="85"/>
      <c r="AF473" s="85"/>
      <c r="AG473" s="85"/>
    </row>
    <row r="474" spans="23:33" ht="14.25" customHeight="1">
      <c r="W474" s="85"/>
      <c r="AC474" s="85"/>
      <c r="AD474" s="85"/>
      <c r="AE474" s="85"/>
      <c r="AF474" s="85"/>
      <c r="AG474" s="85"/>
    </row>
    <row r="475" spans="23:33" ht="14.25" customHeight="1">
      <c r="W475" s="85"/>
      <c r="AC475" s="85"/>
      <c r="AD475" s="85"/>
      <c r="AE475" s="85"/>
      <c r="AF475" s="85"/>
      <c r="AG475" s="85"/>
    </row>
    <row r="476" spans="23:33" ht="14.25" customHeight="1">
      <c r="W476" s="85"/>
      <c r="AC476" s="85"/>
      <c r="AD476" s="85"/>
      <c r="AE476" s="85"/>
      <c r="AF476" s="85"/>
      <c r="AG476" s="85"/>
    </row>
    <row r="477" spans="23:33" ht="14.25" customHeight="1">
      <c r="W477" s="85"/>
      <c r="AC477" s="85"/>
      <c r="AD477" s="85"/>
      <c r="AE477" s="85"/>
      <c r="AF477" s="85"/>
      <c r="AG477" s="85"/>
    </row>
    <row r="478" spans="23:33" ht="14.25" customHeight="1">
      <c r="W478" s="85"/>
      <c r="AC478" s="85"/>
      <c r="AD478" s="85"/>
      <c r="AE478" s="85"/>
      <c r="AF478" s="85"/>
      <c r="AG478" s="85"/>
    </row>
    <row r="479" spans="23:33" ht="14.25" customHeight="1">
      <c r="W479" s="85"/>
      <c r="AC479" s="85"/>
      <c r="AD479" s="85"/>
      <c r="AE479" s="85"/>
      <c r="AF479" s="85"/>
      <c r="AG479" s="85"/>
    </row>
    <row r="480" spans="23:33" ht="14.25" customHeight="1">
      <c r="W480" s="85"/>
      <c r="AC480" s="85"/>
      <c r="AD480" s="85"/>
      <c r="AE480" s="85"/>
      <c r="AF480" s="85"/>
      <c r="AG480" s="85"/>
    </row>
    <row r="481" spans="23:33" ht="14.25" customHeight="1">
      <c r="W481" s="85"/>
      <c r="AC481" s="85"/>
      <c r="AD481" s="85"/>
      <c r="AE481" s="85"/>
      <c r="AF481" s="85"/>
      <c r="AG481" s="85"/>
    </row>
    <row r="482" spans="23:33" ht="14.25" customHeight="1">
      <c r="W482" s="85"/>
      <c r="AC482" s="85"/>
      <c r="AD482" s="85"/>
      <c r="AE482" s="85"/>
      <c r="AF482" s="85"/>
      <c r="AG482" s="85"/>
    </row>
    <row r="483" spans="23:33" ht="14.25" customHeight="1">
      <c r="W483" s="85"/>
      <c r="AC483" s="85"/>
      <c r="AD483" s="85"/>
      <c r="AE483" s="85"/>
      <c r="AF483" s="85"/>
      <c r="AG483" s="85"/>
    </row>
    <row r="484" spans="23:33" ht="14.25" customHeight="1">
      <c r="W484" s="85"/>
      <c r="AC484" s="85"/>
      <c r="AD484" s="85"/>
      <c r="AE484" s="85"/>
      <c r="AF484" s="85"/>
      <c r="AG484" s="85"/>
    </row>
    <row r="485" spans="23:33" ht="14.25" customHeight="1">
      <c r="W485" s="85"/>
      <c r="AC485" s="85"/>
      <c r="AD485" s="85"/>
      <c r="AE485" s="85"/>
      <c r="AF485" s="85"/>
      <c r="AG485" s="85"/>
    </row>
    <row r="486" spans="23:33" ht="14.25" customHeight="1">
      <c r="W486" s="85"/>
      <c r="AC486" s="85"/>
      <c r="AD486" s="85"/>
      <c r="AE486" s="85"/>
      <c r="AF486" s="85"/>
      <c r="AG486" s="85"/>
    </row>
    <row r="487" spans="23:33" ht="14.25" customHeight="1">
      <c r="W487" s="85"/>
      <c r="AC487" s="85"/>
      <c r="AD487" s="85"/>
      <c r="AE487" s="85"/>
      <c r="AF487" s="85"/>
      <c r="AG487" s="85"/>
    </row>
    <row r="488" spans="23:33" ht="14.25" customHeight="1">
      <c r="W488" s="85"/>
      <c r="AC488" s="85"/>
      <c r="AD488" s="85"/>
      <c r="AE488" s="85"/>
      <c r="AF488" s="85"/>
      <c r="AG488" s="85"/>
    </row>
    <row r="489" spans="23:33" ht="14.25" customHeight="1">
      <c r="W489" s="85"/>
      <c r="AC489" s="85"/>
      <c r="AD489" s="85"/>
      <c r="AE489" s="85"/>
      <c r="AF489" s="85"/>
      <c r="AG489" s="85"/>
    </row>
    <row r="490" spans="23:33" ht="14.25" customHeight="1">
      <c r="W490" s="85"/>
      <c r="AC490" s="85"/>
      <c r="AD490" s="85"/>
      <c r="AE490" s="85"/>
      <c r="AF490" s="85"/>
      <c r="AG490" s="85"/>
    </row>
    <row r="491" spans="23:33" ht="14.25" customHeight="1">
      <c r="W491" s="85"/>
      <c r="AC491" s="85"/>
      <c r="AD491" s="85"/>
      <c r="AE491" s="85"/>
      <c r="AF491" s="85"/>
      <c r="AG491" s="85"/>
    </row>
    <row r="492" spans="23:33" ht="14.25" customHeight="1">
      <c r="W492" s="85"/>
      <c r="AC492" s="85"/>
      <c r="AD492" s="85"/>
      <c r="AE492" s="85"/>
      <c r="AF492" s="85"/>
      <c r="AG492" s="85"/>
    </row>
    <row r="493" spans="23:33" ht="14.25" customHeight="1">
      <c r="W493" s="85"/>
      <c r="AC493" s="85"/>
      <c r="AD493" s="85"/>
      <c r="AE493" s="85"/>
      <c r="AF493" s="85"/>
      <c r="AG493" s="85"/>
    </row>
    <row r="494" spans="23:33" ht="14.25" customHeight="1">
      <c r="W494" s="85"/>
      <c r="AC494" s="85"/>
      <c r="AD494" s="85"/>
      <c r="AE494" s="85"/>
      <c r="AF494" s="85"/>
      <c r="AG494" s="85"/>
    </row>
    <row r="495" spans="23:33" ht="14.25" customHeight="1">
      <c r="W495" s="85"/>
      <c r="AC495" s="85"/>
      <c r="AD495" s="85"/>
      <c r="AE495" s="85"/>
      <c r="AF495" s="85"/>
      <c r="AG495" s="85"/>
    </row>
    <row r="496" spans="23:33" ht="14.25" customHeight="1">
      <c r="W496" s="85"/>
      <c r="AC496" s="85"/>
      <c r="AD496" s="85"/>
      <c r="AE496" s="85"/>
      <c r="AF496" s="85"/>
      <c r="AG496" s="85"/>
    </row>
    <row r="497" spans="23:33" ht="14.25" customHeight="1">
      <c r="W497" s="85"/>
      <c r="AC497" s="85"/>
      <c r="AD497" s="85"/>
      <c r="AE497" s="85"/>
      <c r="AF497" s="85"/>
      <c r="AG497" s="85"/>
    </row>
    <row r="498" spans="23:33" ht="14.25" customHeight="1">
      <c r="W498" s="85"/>
      <c r="AC498" s="85"/>
      <c r="AD498" s="85"/>
      <c r="AE498" s="85"/>
      <c r="AF498" s="85"/>
      <c r="AG498" s="85"/>
    </row>
    <row r="499" spans="23:33" ht="14.25" customHeight="1">
      <c r="W499" s="85"/>
      <c r="AC499" s="85"/>
      <c r="AD499" s="85"/>
      <c r="AE499" s="85"/>
      <c r="AF499" s="85"/>
      <c r="AG499" s="85"/>
    </row>
    <row r="500" spans="23:33" ht="14.25" customHeight="1">
      <c r="W500" s="85"/>
      <c r="AC500" s="85"/>
      <c r="AD500" s="85"/>
      <c r="AE500" s="85"/>
      <c r="AF500" s="85"/>
      <c r="AG500" s="85"/>
    </row>
    <row r="501" spans="23:33" ht="14.25" customHeight="1">
      <c r="W501" s="85"/>
      <c r="AC501" s="85"/>
      <c r="AD501" s="85"/>
      <c r="AE501" s="85"/>
      <c r="AF501" s="85"/>
      <c r="AG501" s="85"/>
    </row>
    <row r="502" spans="23:33" ht="14.25" customHeight="1">
      <c r="W502" s="85"/>
      <c r="AC502" s="85"/>
      <c r="AD502" s="85"/>
      <c r="AE502" s="85"/>
      <c r="AF502" s="85"/>
      <c r="AG502" s="85"/>
    </row>
    <row r="503" spans="23:33" ht="14.25" customHeight="1">
      <c r="W503" s="85"/>
      <c r="AC503" s="85"/>
      <c r="AD503" s="85"/>
      <c r="AE503" s="85"/>
      <c r="AF503" s="85"/>
      <c r="AG503" s="85"/>
    </row>
    <row r="504" spans="23:33" ht="14.25" customHeight="1">
      <c r="W504" s="85"/>
      <c r="AC504" s="85"/>
      <c r="AD504" s="85"/>
      <c r="AE504" s="85"/>
      <c r="AF504" s="85"/>
      <c r="AG504" s="85"/>
    </row>
    <row r="505" spans="23:33" ht="14.25" customHeight="1">
      <c r="W505" s="85"/>
      <c r="AC505" s="85"/>
      <c r="AD505" s="85"/>
      <c r="AE505" s="85"/>
      <c r="AF505" s="85"/>
      <c r="AG505" s="85"/>
    </row>
    <row r="506" spans="23:33" ht="14.25" customHeight="1">
      <c r="W506" s="85"/>
      <c r="AC506" s="85"/>
      <c r="AD506" s="85"/>
      <c r="AE506" s="85"/>
      <c r="AF506" s="85"/>
      <c r="AG506" s="85"/>
    </row>
    <row r="507" spans="23:33" ht="14.25" customHeight="1">
      <c r="W507" s="85"/>
      <c r="AC507" s="85"/>
      <c r="AD507" s="85"/>
      <c r="AE507" s="85"/>
      <c r="AF507" s="85"/>
      <c r="AG507" s="85"/>
    </row>
    <row r="508" spans="23:33" ht="14.25" customHeight="1">
      <c r="W508" s="85"/>
      <c r="AC508" s="85"/>
      <c r="AD508" s="85"/>
      <c r="AE508" s="85"/>
      <c r="AF508" s="85"/>
      <c r="AG508" s="85"/>
    </row>
    <row r="509" spans="23:33" ht="14.25" customHeight="1">
      <c r="W509" s="85"/>
      <c r="AC509" s="85"/>
      <c r="AD509" s="85"/>
      <c r="AE509" s="85"/>
      <c r="AF509" s="85"/>
      <c r="AG509" s="85"/>
    </row>
    <row r="510" spans="23:33" ht="14.25" customHeight="1">
      <c r="W510" s="85"/>
      <c r="AC510" s="85"/>
      <c r="AD510" s="85"/>
      <c r="AE510" s="85"/>
      <c r="AF510" s="85"/>
      <c r="AG510" s="85"/>
    </row>
    <row r="511" spans="23:33" ht="14.25" customHeight="1">
      <c r="W511" s="85"/>
      <c r="AC511" s="85"/>
      <c r="AD511" s="85"/>
      <c r="AE511" s="85"/>
      <c r="AF511" s="85"/>
      <c r="AG511" s="85"/>
    </row>
    <row r="512" spans="23:33" ht="14.25" customHeight="1">
      <c r="W512" s="85"/>
      <c r="AC512" s="85"/>
      <c r="AD512" s="85"/>
      <c r="AE512" s="85"/>
      <c r="AF512" s="85"/>
      <c r="AG512" s="85"/>
    </row>
    <row r="513" spans="23:33" ht="14.25" customHeight="1">
      <c r="W513" s="85"/>
      <c r="AC513" s="85"/>
      <c r="AD513" s="85"/>
      <c r="AE513" s="85"/>
      <c r="AF513" s="85"/>
      <c r="AG513" s="85"/>
    </row>
    <row r="514" spans="23:33" ht="14.25" customHeight="1">
      <c r="W514" s="85"/>
      <c r="AC514" s="85"/>
      <c r="AD514" s="85"/>
      <c r="AE514" s="85"/>
      <c r="AF514" s="85"/>
      <c r="AG514" s="85"/>
    </row>
    <row r="515" spans="23:33" ht="14.25" customHeight="1">
      <c r="W515" s="85"/>
      <c r="AC515" s="85"/>
      <c r="AD515" s="85"/>
      <c r="AE515" s="85"/>
      <c r="AF515" s="85"/>
      <c r="AG515" s="85"/>
    </row>
    <row r="516" spans="23:33" ht="14.25" customHeight="1">
      <c r="W516" s="85"/>
      <c r="AC516" s="85"/>
      <c r="AD516" s="85"/>
      <c r="AE516" s="85"/>
      <c r="AF516" s="85"/>
      <c r="AG516" s="85"/>
    </row>
    <row r="517" spans="23:33" ht="14.25" customHeight="1">
      <c r="W517" s="85"/>
      <c r="AC517" s="85"/>
      <c r="AD517" s="85"/>
      <c r="AE517" s="85"/>
      <c r="AF517" s="85"/>
      <c r="AG517" s="85"/>
    </row>
    <row r="518" spans="23:33" ht="14.25" customHeight="1">
      <c r="W518" s="85"/>
      <c r="AC518" s="85"/>
      <c r="AD518" s="85"/>
      <c r="AE518" s="85"/>
      <c r="AF518" s="85"/>
      <c r="AG518" s="85"/>
    </row>
    <row r="519" spans="23:33" ht="14.25" customHeight="1">
      <c r="W519" s="85"/>
      <c r="AC519" s="85"/>
      <c r="AD519" s="85"/>
      <c r="AE519" s="85"/>
      <c r="AF519" s="85"/>
      <c r="AG519" s="85"/>
    </row>
    <row r="520" spans="23:33" ht="14.25" customHeight="1">
      <c r="W520" s="85"/>
      <c r="AC520" s="85"/>
      <c r="AD520" s="85"/>
      <c r="AE520" s="85"/>
      <c r="AF520" s="85"/>
      <c r="AG520" s="85"/>
    </row>
    <row r="521" spans="23:33" ht="14.25" customHeight="1">
      <c r="W521" s="85"/>
      <c r="AC521" s="85"/>
      <c r="AD521" s="85"/>
      <c r="AE521" s="85"/>
      <c r="AF521" s="85"/>
      <c r="AG521" s="85"/>
    </row>
    <row r="522" spans="23:33" ht="14.25" customHeight="1">
      <c r="W522" s="85"/>
      <c r="AC522" s="85"/>
      <c r="AD522" s="85"/>
      <c r="AE522" s="85"/>
      <c r="AF522" s="85"/>
      <c r="AG522" s="85"/>
    </row>
    <row r="523" spans="23:33" ht="14.25" customHeight="1">
      <c r="W523" s="85"/>
      <c r="AC523" s="85"/>
      <c r="AD523" s="85"/>
      <c r="AE523" s="85"/>
      <c r="AF523" s="85"/>
      <c r="AG523" s="85"/>
    </row>
    <row r="524" spans="23:33" ht="14.25" customHeight="1">
      <c r="W524" s="85"/>
      <c r="AC524" s="85"/>
      <c r="AD524" s="85"/>
      <c r="AE524" s="85"/>
      <c r="AF524" s="85"/>
      <c r="AG524" s="85"/>
    </row>
    <row r="525" spans="23:33" ht="14.25" customHeight="1">
      <c r="W525" s="85"/>
      <c r="AC525" s="85"/>
      <c r="AD525" s="85"/>
      <c r="AE525" s="85"/>
      <c r="AF525" s="85"/>
      <c r="AG525" s="85"/>
    </row>
    <row r="526" spans="23:33" ht="14.25" customHeight="1">
      <c r="W526" s="85"/>
      <c r="AC526" s="85"/>
      <c r="AD526" s="85"/>
      <c r="AE526" s="85"/>
      <c r="AF526" s="85"/>
      <c r="AG526" s="85"/>
    </row>
    <row r="527" spans="23:33" ht="14.25" customHeight="1">
      <c r="W527" s="85"/>
      <c r="AC527" s="85"/>
      <c r="AD527" s="85"/>
      <c r="AE527" s="85"/>
      <c r="AF527" s="85"/>
      <c r="AG527" s="85"/>
    </row>
    <row r="528" spans="23:33" ht="14.25" customHeight="1">
      <c r="W528" s="85"/>
      <c r="AC528" s="85"/>
      <c r="AD528" s="85"/>
      <c r="AE528" s="85"/>
      <c r="AF528" s="85"/>
      <c r="AG528" s="85"/>
    </row>
    <row r="529" spans="23:33" ht="14.25" customHeight="1">
      <c r="W529" s="85"/>
      <c r="AC529" s="85"/>
      <c r="AD529" s="85"/>
      <c r="AE529" s="85"/>
      <c r="AF529" s="85"/>
      <c r="AG529" s="85"/>
    </row>
    <row r="530" spans="23:33" ht="14.25" customHeight="1">
      <c r="W530" s="85"/>
      <c r="AC530" s="85"/>
      <c r="AD530" s="85"/>
      <c r="AE530" s="85"/>
      <c r="AF530" s="85"/>
      <c r="AG530" s="85"/>
    </row>
    <row r="531" spans="23:33" ht="14.25" customHeight="1">
      <c r="W531" s="85"/>
      <c r="AC531" s="85"/>
      <c r="AD531" s="85"/>
      <c r="AE531" s="85"/>
      <c r="AF531" s="85"/>
      <c r="AG531" s="85"/>
    </row>
    <row r="532" spans="23:33" ht="14.25" customHeight="1">
      <c r="W532" s="85"/>
      <c r="AC532" s="85"/>
      <c r="AD532" s="85"/>
      <c r="AE532" s="85"/>
      <c r="AF532" s="85"/>
      <c r="AG532" s="85"/>
    </row>
    <row r="533" spans="23:33" ht="14.25" customHeight="1">
      <c r="W533" s="85"/>
      <c r="AC533" s="85"/>
      <c r="AD533" s="85"/>
      <c r="AE533" s="85"/>
      <c r="AF533" s="85"/>
      <c r="AG533" s="85"/>
    </row>
    <row r="534" spans="23:33" ht="14.25" customHeight="1">
      <c r="W534" s="85"/>
      <c r="AC534" s="85"/>
      <c r="AD534" s="85"/>
      <c r="AE534" s="85"/>
      <c r="AF534" s="85"/>
      <c r="AG534" s="85"/>
    </row>
    <row r="535" spans="23:33" ht="14.25" customHeight="1">
      <c r="W535" s="85"/>
      <c r="AC535" s="85"/>
      <c r="AD535" s="85"/>
      <c r="AE535" s="85"/>
      <c r="AF535" s="85"/>
      <c r="AG535" s="85"/>
    </row>
    <row r="536" spans="23:33" ht="14.25" customHeight="1">
      <c r="W536" s="85"/>
      <c r="AC536" s="85"/>
      <c r="AD536" s="85"/>
      <c r="AE536" s="85"/>
      <c r="AF536" s="85"/>
      <c r="AG536" s="85"/>
    </row>
    <row r="537" spans="23:33" ht="14.25" customHeight="1">
      <c r="W537" s="85"/>
      <c r="AC537" s="85"/>
      <c r="AD537" s="85"/>
      <c r="AE537" s="85"/>
      <c r="AF537" s="85"/>
      <c r="AG537" s="85"/>
    </row>
    <row r="538" spans="23:33" ht="14.25" customHeight="1">
      <c r="W538" s="85"/>
      <c r="AC538" s="85"/>
      <c r="AD538" s="85"/>
      <c r="AE538" s="85"/>
      <c r="AF538" s="85"/>
      <c r="AG538" s="85"/>
    </row>
    <row r="539" spans="23:33" ht="14.25" customHeight="1">
      <c r="W539" s="85"/>
      <c r="AC539" s="85"/>
      <c r="AD539" s="85"/>
      <c r="AE539" s="85"/>
      <c r="AF539" s="85"/>
      <c r="AG539" s="85"/>
    </row>
    <row r="540" spans="23:33" ht="14.25" customHeight="1">
      <c r="W540" s="85"/>
      <c r="AC540" s="85"/>
      <c r="AD540" s="85"/>
      <c r="AE540" s="85"/>
      <c r="AF540" s="85"/>
      <c r="AG540" s="85"/>
    </row>
    <row r="541" spans="23:33" ht="14.25" customHeight="1">
      <c r="W541" s="85"/>
      <c r="AC541" s="85"/>
      <c r="AD541" s="85"/>
      <c r="AE541" s="85"/>
      <c r="AF541" s="85"/>
      <c r="AG541" s="85"/>
    </row>
    <row r="542" spans="23:33" ht="14.25" customHeight="1">
      <c r="W542" s="85"/>
      <c r="AC542" s="85"/>
      <c r="AD542" s="85"/>
      <c r="AE542" s="85"/>
      <c r="AF542" s="85"/>
      <c r="AG542" s="85"/>
    </row>
    <row r="543" spans="23:33" ht="14.25" customHeight="1">
      <c r="W543" s="85"/>
      <c r="AC543" s="85"/>
      <c r="AD543" s="85"/>
      <c r="AE543" s="85"/>
      <c r="AF543" s="85"/>
      <c r="AG543" s="85"/>
    </row>
    <row r="544" spans="23:33" ht="14.25" customHeight="1">
      <c r="W544" s="85"/>
      <c r="AC544" s="85"/>
      <c r="AD544" s="85"/>
      <c r="AE544" s="85"/>
      <c r="AF544" s="85"/>
      <c r="AG544" s="85"/>
    </row>
    <row r="545" spans="23:33" ht="14.25" customHeight="1">
      <c r="W545" s="85"/>
      <c r="AC545" s="85"/>
      <c r="AD545" s="85"/>
      <c r="AE545" s="85"/>
      <c r="AF545" s="85"/>
      <c r="AG545" s="85"/>
    </row>
    <row r="546" spans="23:33" ht="14.25" customHeight="1">
      <c r="W546" s="85"/>
      <c r="AC546" s="85"/>
      <c r="AD546" s="85"/>
      <c r="AE546" s="85"/>
      <c r="AF546" s="85"/>
      <c r="AG546" s="85"/>
    </row>
    <row r="547" spans="23:33" ht="14.25" customHeight="1">
      <c r="W547" s="85"/>
      <c r="AC547" s="85"/>
      <c r="AD547" s="85"/>
      <c r="AE547" s="85"/>
      <c r="AF547" s="85"/>
      <c r="AG547" s="85"/>
    </row>
    <row r="548" spans="23:33" ht="14.25" customHeight="1">
      <c r="W548" s="85"/>
      <c r="AC548" s="85"/>
      <c r="AD548" s="85"/>
      <c r="AE548" s="85"/>
      <c r="AF548" s="85"/>
      <c r="AG548" s="85"/>
    </row>
    <row r="549" spans="23:33" ht="14.25" customHeight="1">
      <c r="W549" s="85"/>
      <c r="AC549" s="85"/>
      <c r="AD549" s="85"/>
      <c r="AE549" s="85"/>
      <c r="AF549" s="85"/>
      <c r="AG549" s="85"/>
    </row>
    <row r="550" spans="23:33" ht="14.25" customHeight="1">
      <c r="W550" s="85"/>
      <c r="AC550" s="85"/>
      <c r="AD550" s="85"/>
      <c r="AE550" s="85"/>
      <c r="AF550" s="85"/>
      <c r="AG550" s="85"/>
    </row>
    <row r="551" spans="23:33" ht="14.25" customHeight="1">
      <c r="W551" s="85"/>
      <c r="AC551" s="85"/>
      <c r="AD551" s="85"/>
      <c r="AE551" s="85"/>
      <c r="AF551" s="85"/>
      <c r="AG551" s="85"/>
    </row>
    <row r="552" spans="23:33" ht="14.25" customHeight="1">
      <c r="W552" s="85"/>
      <c r="AC552" s="85"/>
      <c r="AD552" s="85"/>
      <c r="AE552" s="85"/>
      <c r="AF552" s="85"/>
      <c r="AG552" s="85"/>
    </row>
    <row r="553" spans="23:33" ht="14.25" customHeight="1">
      <c r="W553" s="85"/>
      <c r="AC553" s="85"/>
      <c r="AD553" s="85"/>
      <c r="AE553" s="85"/>
      <c r="AF553" s="85"/>
      <c r="AG553" s="85"/>
    </row>
    <row r="554" spans="23:33" ht="14.25" customHeight="1">
      <c r="W554" s="85"/>
      <c r="AC554" s="85"/>
      <c r="AD554" s="85"/>
      <c r="AE554" s="85"/>
      <c r="AF554" s="85"/>
      <c r="AG554" s="85"/>
    </row>
    <row r="555" spans="23:33" ht="14.25" customHeight="1">
      <c r="W555" s="85"/>
      <c r="AC555" s="85"/>
      <c r="AD555" s="85"/>
      <c r="AE555" s="85"/>
      <c r="AF555" s="85"/>
      <c r="AG555" s="85"/>
    </row>
    <row r="556" spans="23:33" ht="14.25" customHeight="1">
      <c r="W556" s="85"/>
      <c r="AC556" s="85"/>
      <c r="AD556" s="85"/>
      <c r="AE556" s="85"/>
      <c r="AF556" s="85"/>
      <c r="AG556" s="85"/>
    </row>
    <row r="557" spans="23:33" ht="14.25" customHeight="1">
      <c r="W557" s="85"/>
      <c r="AC557" s="85"/>
      <c r="AD557" s="85"/>
      <c r="AE557" s="85"/>
      <c r="AF557" s="85"/>
      <c r="AG557" s="85"/>
    </row>
    <row r="558" spans="23:33" ht="14.25" customHeight="1">
      <c r="W558" s="85"/>
      <c r="AC558" s="85"/>
      <c r="AD558" s="85"/>
      <c r="AE558" s="85"/>
      <c r="AF558" s="85"/>
      <c r="AG558" s="85"/>
    </row>
    <row r="559" spans="23:33" ht="14.25" customHeight="1">
      <c r="W559" s="85"/>
      <c r="AC559" s="85"/>
      <c r="AD559" s="85"/>
      <c r="AE559" s="85"/>
      <c r="AF559" s="85"/>
      <c r="AG559" s="85"/>
    </row>
    <row r="560" spans="23:33" ht="14.25" customHeight="1">
      <c r="W560" s="85"/>
      <c r="AC560" s="85"/>
      <c r="AD560" s="85"/>
      <c r="AE560" s="85"/>
      <c r="AF560" s="85"/>
      <c r="AG560" s="85"/>
    </row>
    <row r="561" spans="23:33" ht="14.25" customHeight="1">
      <c r="W561" s="85"/>
      <c r="AC561" s="85"/>
      <c r="AD561" s="85"/>
      <c r="AE561" s="85"/>
      <c r="AF561" s="85"/>
      <c r="AG561" s="85"/>
    </row>
    <row r="562" spans="23:33" ht="14.25" customHeight="1">
      <c r="W562" s="85"/>
      <c r="AC562" s="85"/>
      <c r="AD562" s="85"/>
      <c r="AE562" s="85"/>
      <c r="AF562" s="85"/>
      <c r="AG562" s="85"/>
    </row>
    <row r="563" spans="23:33" ht="14.25" customHeight="1">
      <c r="W563" s="85"/>
      <c r="AC563" s="85"/>
      <c r="AD563" s="85"/>
      <c r="AE563" s="85"/>
      <c r="AF563" s="85"/>
      <c r="AG563" s="85"/>
    </row>
    <row r="564" spans="23:33" ht="14.25" customHeight="1">
      <c r="W564" s="85"/>
      <c r="AC564" s="85"/>
      <c r="AD564" s="85"/>
      <c r="AE564" s="85"/>
      <c r="AF564" s="85"/>
      <c r="AG564" s="85"/>
    </row>
    <row r="565" spans="23:33" ht="14.25" customHeight="1">
      <c r="W565" s="85"/>
      <c r="AC565" s="85"/>
      <c r="AD565" s="85"/>
      <c r="AE565" s="85"/>
      <c r="AF565" s="85"/>
      <c r="AG565" s="85"/>
    </row>
    <row r="566" spans="23:33" ht="14.25" customHeight="1">
      <c r="W566" s="85"/>
      <c r="AC566" s="85"/>
      <c r="AD566" s="85"/>
      <c r="AE566" s="85"/>
      <c r="AF566" s="85"/>
      <c r="AG566" s="85"/>
    </row>
    <row r="567" spans="23:33" ht="14.25" customHeight="1">
      <c r="W567" s="85"/>
      <c r="AC567" s="85"/>
      <c r="AD567" s="85"/>
      <c r="AE567" s="85"/>
      <c r="AF567" s="85"/>
      <c r="AG567" s="85"/>
    </row>
    <row r="568" spans="23:33" ht="14.25" customHeight="1">
      <c r="W568" s="85"/>
      <c r="AC568" s="85"/>
      <c r="AD568" s="85"/>
      <c r="AE568" s="85"/>
      <c r="AF568" s="85"/>
      <c r="AG568" s="85"/>
    </row>
    <row r="569" spans="23:33" ht="14.25" customHeight="1">
      <c r="W569" s="85"/>
      <c r="AC569" s="85"/>
      <c r="AD569" s="85"/>
      <c r="AE569" s="85"/>
      <c r="AF569" s="85"/>
      <c r="AG569" s="85"/>
    </row>
    <row r="570" spans="23:33" ht="14.25" customHeight="1">
      <c r="W570" s="85"/>
      <c r="AC570" s="85"/>
      <c r="AD570" s="85"/>
      <c r="AE570" s="85"/>
      <c r="AF570" s="85"/>
      <c r="AG570" s="85"/>
    </row>
    <row r="571" spans="23:33" ht="14.25" customHeight="1">
      <c r="W571" s="85"/>
      <c r="AC571" s="85"/>
      <c r="AD571" s="85"/>
      <c r="AE571" s="85"/>
      <c r="AF571" s="85"/>
      <c r="AG571" s="85"/>
    </row>
    <row r="572" spans="23:33" ht="14.25" customHeight="1">
      <c r="W572" s="85"/>
      <c r="AC572" s="85"/>
      <c r="AD572" s="85"/>
      <c r="AE572" s="85"/>
      <c r="AF572" s="85"/>
      <c r="AG572" s="85"/>
    </row>
    <row r="573" spans="23:33" ht="14.25" customHeight="1">
      <c r="W573" s="85"/>
      <c r="AC573" s="85"/>
      <c r="AD573" s="85"/>
      <c r="AE573" s="85"/>
      <c r="AF573" s="85"/>
      <c r="AG573" s="85"/>
    </row>
    <row r="574" spans="23:33" ht="14.25" customHeight="1">
      <c r="W574" s="85"/>
      <c r="AC574" s="85"/>
      <c r="AD574" s="85"/>
      <c r="AE574" s="85"/>
      <c r="AF574" s="85"/>
      <c r="AG574" s="85"/>
    </row>
    <row r="575" spans="23:33" ht="14.25" customHeight="1">
      <c r="W575" s="85"/>
      <c r="AC575" s="85"/>
      <c r="AD575" s="85"/>
      <c r="AE575" s="85"/>
      <c r="AF575" s="85"/>
      <c r="AG575" s="85"/>
    </row>
    <row r="576" spans="23:33" ht="14.25" customHeight="1">
      <c r="W576" s="85"/>
      <c r="AC576" s="85"/>
      <c r="AD576" s="85"/>
      <c r="AE576" s="85"/>
      <c r="AF576" s="85"/>
      <c r="AG576" s="85"/>
    </row>
    <row r="577" spans="23:33" ht="14.25" customHeight="1">
      <c r="W577" s="85"/>
      <c r="AC577" s="85"/>
      <c r="AD577" s="85"/>
      <c r="AE577" s="85"/>
      <c r="AF577" s="85"/>
      <c r="AG577" s="85"/>
    </row>
    <row r="578" spans="23:33" ht="14.25" customHeight="1">
      <c r="W578" s="85"/>
      <c r="AC578" s="85"/>
      <c r="AD578" s="85"/>
      <c r="AE578" s="85"/>
      <c r="AF578" s="85"/>
      <c r="AG578" s="85"/>
    </row>
    <row r="579" spans="23:33" ht="14.25" customHeight="1">
      <c r="W579" s="85"/>
      <c r="AC579" s="85"/>
      <c r="AD579" s="85"/>
      <c r="AE579" s="85"/>
      <c r="AF579" s="85"/>
      <c r="AG579" s="85"/>
    </row>
    <row r="580" spans="23:33" ht="14.25" customHeight="1">
      <c r="W580" s="85"/>
      <c r="AC580" s="85"/>
      <c r="AD580" s="85"/>
      <c r="AE580" s="85"/>
      <c r="AF580" s="85"/>
      <c r="AG580" s="85"/>
    </row>
    <row r="581" spans="23:33" ht="14.25" customHeight="1">
      <c r="W581" s="85"/>
      <c r="AC581" s="85"/>
      <c r="AD581" s="85"/>
      <c r="AE581" s="85"/>
      <c r="AF581" s="85"/>
      <c r="AG581" s="85"/>
    </row>
    <row r="582" spans="23:33" ht="14.25" customHeight="1">
      <c r="W582" s="85"/>
      <c r="AC582" s="85"/>
      <c r="AD582" s="85"/>
      <c r="AE582" s="85"/>
      <c r="AF582" s="85"/>
      <c r="AG582" s="85"/>
    </row>
    <row r="583" spans="23:33" ht="14.25" customHeight="1">
      <c r="W583" s="85"/>
      <c r="AC583" s="85"/>
      <c r="AD583" s="85"/>
      <c r="AE583" s="85"/>
      <c r="AF583" s="85"/>
      <c r="AG583" s="85"/>
    </row>
    <row r="584" spans="23:33" ht="14.25" customHeight="1">
      <c r="W584" s="85"/>
      <c r="AC584" s="85"/>
      <c r="AD584" s="85"/>
      <c r="AE584" s="85"/>
      <c r="AF584" s="85"/>
      <c r="AG584" s="85"/>
    </row>
    <row r="585" spans="23:33" ht="14.25" customHeight="1">
      <c r="W585" s="85"/>
      <c r="AC585" s="85"/>
      <c r="AD585" s="85"/>
      <c r="AE585" s="85"/>
      <c r="AF585" s="85"/>
      <c r="AG585" s="85"/>
    </row>
    <row r="586" spans="23:33" ht="14.25" customHeight="1">
      <c r="W586" s="85"/>
      <c r="AC586" s="85"/>
      <c r="AD586" s="85"/>
      <c r="AE586" s="85"/>
      <c r="AF586" s="85"/>
      <c r="AG586" s="85"/>
    </row>
    <row r="587" spans="23:33" ht="14.25" customHeight="1">
      <c r="W587" s="85"/>
      <c r="AC587" s="85"/>
      <c r="AD587" s="85"/>
      <c r="AE587" s="85"/>
      <c r="AF587" s="85"/>
      <c r="AG587" s="85"/>
    </row>
    <row r="588" spans="23:33" ht="14.25" customHeight="1">
      <c r="W588" s="85"/>
      <c r="AC588" s="85"/>
      <c r="AD588" s="85"/>
      <c r="AE588" s="85"/>
      <c r="AF588" s="85"/>
      <c r="AG588" s="85"/>
    </row>
    <row r="589" spans="23:33" ht="14.25" customHeight="1">
      <c r="W589" s="85"/>
      <c r="AC589" s="85"/>
      <c r="AD589" s="85"/>
      <c r="AE589" s="85"/>
      <c r="AF589" s="85"/>
      <c r="AG589" s="85"/>
    </row>
    <row r="590" spans="23:33" ht="14.25" customHeight="1">
      <c r="W590" s="85"/>
      <c r="AC590" s="85"/>
      <c r="AD590" s="85"/>
      <c r="AE590" s="85"/>
      <c r="AF590" s="85"/>
      <c r="AG590" s="85"/>
    </row>
    <row r="591" spans="23:33" ht="14.25" customHeight="1">
      <c r="W591" s="85"/>
      <c r="AC591" s="85"/>
      <c r="AD591" s="85"/>
      <c r="AE591" s="85"/>
      <c r="AF591" s="85"/>
      <c r="AG591" s="85"/>
    </row>
    <row r="592" spans="23:33" ht="14.25" customHeight="1">
      <c r="W592" s="85"/>
      <c r="AC592" s="85"/>
      <c r="AD592" s="85"/>
      <c r="AE592" s="85"/>
      <c r="AF592" s="85"/>
      <c r="AG592" s="85"/>
    </row>
    <row r="593" spans="23:33" ht="14.25" customHeight="1">
      <c r="W593" s="85"/>
      <c r="AC593" s="85"/>
      <c r="AD593" s="85"/>
      <c r="AE593" s="85"/>
      <c r="AF593" s="85"/>
      <c r="AG593" s="85"/>
    </row>
    <row r="594" spans="23:33" ht="14.25" customHeight="1">
      <c r="W594" s="85"/>
      <c r="AC594" s="85"/>
      <c r="AD594" s="85"/>
      <c r="AE594" s="85"/>
      <c r="AF594" s="85"/>
      <c r="AG594" s="85"/>
    </row>
    <row r="595" spans="23:33" ht="14.25" customHeight="1">
      <c r="W595" s="85"/>
      <c r="AC595" s="85"/>
      <c r="AD595" s="85"/>
      <c r="AE595" s="85"/>
      <c r="AF595" s="85"/>
      <c r="AG595" s="85"/>
    </row>
    <row r="596" spans="23:33" ht="14.25" customHeight="1">
      <c r="W596" s="85"/>
      <c r="AC596" s="85"/>
      <c r="AD596" s="85"/>
      <c r="AE596" s="85"/>
      <c r="AF596" s="85"/>
      <c r="AG596" s="85"/>
    </row>
    <row r="597" spans="23:33" ht="14.25" customHeight="1">
      <c r="W597" s="85"/>
      <c r="AC597" s="85"/>
      <c r="AD597" s="85"/>
      <c r="AE597" s="85"/>
      <c r="AF597" s="85"/>
      <c r="AG597" s="85"/>
    </row>
    <row r="598" spans="23:33" ht="14.25" customHeight="1">
      <c r="W598" s="85"/>
      <c r="AC598" s="85"/>
      <c r="AD598" s="85"/>
      <c r="AE598" s="85"/>
      <c r="AF598" s="85"/>
      <c r="AG598" s="85"/>
    </row>
    <row r="599" spans="23:33" ht="14.25" customHeight="1">
      <c r="W599" s="85"/>
      <c r="AC599" s="85"/>
      <c r="AD599" s="85"/>
      <c r="AE599" s="85"/>
      <c r="AF599" s="85"/>
      <c r="AG599" s="85"/>
    </row>
    <row r="600" spans="23:33" ht="14.25" customHeight="1">
      <c r="W600" s="85"/>
      <c r="AC600" s="85"/>
      <c r="AD600" s="85"/>
      <c r="AE600" s="85"/>
      <c r="AF600" s="85"/>
      <c r="AG600" s="85"/>
    </row>
    <row r="601" spans="23:33" ht="14.25" customHeight="1">
      <c r="W601" s="85"/>
      <c r="AC601" s="85"/>
      <c r="AD601" s="85"/>
      <c r="AE601" s="85"/>
      <c r="AF601" s="85"/>
      <c r="AG601" s="85"/>
    </row>
    <row r="602" spans="23:33" ht="14.25" customHeight="1">
      <c r="W602" s="85"/>
      <c r="AC602" s="85"/>
      <c r="AD602" s="85"/>
      <c r="AE602" s="85"/>
      <c r="AF602" s="85"/>
      <c r="AG602" s="85"/>
    </row>
    <row r="603" spans="23:33" ht="14.25" customHeight="1">
      <c r="W603" s="85"/>
      <c r="AC603" s="85"/>
      <c r="AD603" s="85"/>
      <c r="AE603" s="85"/>
      <c r="AF603" s="85"/>
      <c r="AG603" s="85"/>
    </row>
    <row r="604" spans="23:33" ht="14.25" customHeight="1">
      <c r="W604" s="85"/>
      <c r="AC604" s="85"/>
      <c r="AD604" s="85"/>
      <c r="AE604" s="85"/>
      <c r="AF604" s="85"/>
      <c r="AG604" s="85"/>
    </row>
    <row r="605" spans="23:33" ht="14.25" customHeight="1">
      <c r="W605" s="85"/>
      <c r="AC605" s="85"/>
      <c r="AD605" s="85"/>
      <c r="AE605" s="85"/>
      <c r="AF605" s="85"/>
      <c r="AG605" s="85"/>
    </row>
    <row r="606" spans="23:33" ht="14.25" customHeight="1">
      <c r="W606" s="85"/>
      <c r="AC606" s="85"/>
      <c r="AD606" s="85"/>
      <c r="AE606" s="85"/>
      <c r="AF606" s="85"/>
      <c r="AG606" s="85"/>
    </row>
    <row r="607" spans="23:33" ht="14.25" customHeight="1">
      <c r="W607" s="85"/>
      <c r="AC607" s="85"/>
      <c r="AD607" s="85"/>
      <c r="AE607" s="85"/>
      <c r="AF607" s="85"/>
      <c r="AG607" s="85"/>
    </row>
    <row r="608" spans="23:33" ht="14.25" customHeight="1">
      <c r="W608" s="85"/>
      <c r="AC608" s="85"/>
      <c r="AD608" s="85"/>
      <c r="AE608" s="85"/>
      <c r="AF608" s="85"/>
      <c r="AG608" s="85"/>
    </row>
    <row r="609" spans="23:33" ht="14.25" customHeight="1">
      <c r="W609" s="85"/>
      <c r="AC609" s="85"/>
      <c r="AD609" s="85"/>
      <c r="AE609" s="85"/>
      <c r="AF609" s="85"/>
      <c r="AG609" s="85"/>
    </row>
    <row r="610" spans="23:33" ht="14.25" customHeight="1">
      <c r="W610" s="85"/>
      <c r="AC610" s="85"/>
      <c r="AD610" s="85"/>
      <c r="AE610" s="85"/>
      <c r="AF610" s="85"/>
      <c r="AG610" s="85"/>
    </row>
    <row r="611" spans="23:33" ht="14.25" customHeight="1">
      <c r="W611" s="85"/>
      <c r="AC611" s="85"/>
      <c r="AD611" s="85"/>
      <c r="AE611" s="85"/>
      <c r="AF611" s="85"/>
      <c r="AG611" s="85"/>
    </row>
    <row r="612" spans="23:33" ht="14.25" customHeight="1">
      <c r="W612" s="85"/>
      <c r="AC612" s="85"/>
      <c r="AD612" s="85"/>
      <c r="AE612" s="85"/>
      <c r="AF612" s="85"/>
      <c r="AG612" s="85"/>
    </row>
    <row r="613" spans="23:33" ht="14.25" customHeight="1">
      <c r="W613" s="85"/>
      <c r="AC613" s="85"/>
      <c r="AD613" s="85"/>
      <c r="AE613" s="85"/>
      <c r="AF613" s="85"/>
      <c r="AG613" s="85"/>
    </row>
    <row r="614" spans="23:33" ht="14.25" customHeight="1">
      <c r="W614" s="85"/>
      <c r="AC614" s="85"/>
      <c r="AD614" s="85"/>
      <c r="AE614" s="85"/>
      <c r="AF614" s="85"/>
      <c r="AG614" s="85"/>
    </row>
    <row r="615" spans="23:33" ht="14.25" customHeight="1">
      <c r="W615" s="85"/>
      <c r="AC615" s="85"/>
      <c r="AD615" s="85"/>
      <c r="AE615" s="85"/>
      <c r="AF615" s="85"/>
      <c r="AG615" s="85"/>
    </row>
    <row r="616" spans="23:33" ht="14.25" customHeight="1">
      <c r="W616" s="85"/>
      <c r="AC616" s="85"/>
      <c r="AD616" s="85"/>
      <c r="AE616" s="85"/>
      <c r="AF616" s="85"/>
      <c r="AG616" s="85"/>
    </row>
    <row r="617" spans="23:33" ht="14.25" customHeight="1">
      <c r="W617" s="85"/>
      <c r="AC617" s="85"/>
      <c r="AD617" s="85"/>
      <c r="AE617" s="85"/>
      <c r="AF617" s="85"/>
      <c r="AG617" s="85"/>
    </row>
    <row r="618" spans="23:33" ht="14.25" customHeight="1">
      <c r="W618" s="85"/>
      <c r="AC618" s="85"/>
      <c r="AD618" s="85"/>
      <c r="AE618" s="85"/>
      <c r="AF618" s="85"/>
      <c r="AG618" s="85"/>
    </row>
    <row r="619" spans="23:33" ht="14.25" customHeight="1">
      <c r="W619" s="85"/>
      <c r="AC619" s="85"/>
      <c r="AD619" s="85"/>
      <c r="AE619" s="85"/>
      <c r="AF619" s="85"/>
      <c r="AG619" s="85"/>
    </row>
    <row r="620" spans="23:33" ht="14.25" customHeight="1">
      <c r="W620" s="85"/>
      <c r="AC620" s="85"/>
      <c r="AD620" s="85"/>
      <c r="AE620" s="85"/>
      <c r="AF620" s="85"/>
      <c r="AG620" s="85"/>
    </row>
    <row r="621" spans="23:33" ht="14.25" customHeight="1">
      <c r="W621" s="85"/>
      <c r="AC621" s="85"/>
      <c r="AD621" s="85"/>
      <c r="AE621" s="85"/>
      <c r="AF621" s="85"/>
      <c r="AG621" s="85"/>
    </row>
    <row r="622" spans="23:33" ht="14.25" customHeight="1">
      <c r="W622" s="85"/>
      <c r="AC622" s="85"/>
      <c r="AD622" s="85"/>
      <c r="AE622" s="85"/>
      <c r="AF622" s="85"/>
      <c r="AG622" s="85"/>
    </row>
    <row r="623" spans="23:33" ht="14.25" customHeight="1">
      <c r="W623" s="85"/>
      <c r="AC623" s="85"/>
      <c r="AD623" s="85"/>
      <c r="AE623" s="85"/>
      <c r="AF623" s="85"/>
      <c r="AG623" s="85"/>
    </row>
    <row r="624" spans="23:33" ht="14.25" customHeight="1">
      <c r="W624" s="85"/>
      <c r="AC624" s="85"/>
      <c r="AD624" s="85"/>
      <c r="AE624" s="85"/>
      <c r="AF624" s="85"/>
      <c r="AG624" s="85"/>
    </row>
    <row r="625" spans="23:33" ht="14.25" customHeight="1">
      <c r="W625" s="85"/>
      <c r="AC625" s="85"/>
      <c r="AD625" s="85"/>
      <c r="AE625" s="85"/>
      <c r="AF625" s="85"/>
      <c r="AG625" s="85"/>
    </row>
    <row r="626" spans="23:33" ht="14.25" customHeight="1">
      <c r="W626" s="85"/>
      <c r="AC626" s="85"/>
      <c r="AD626" s="85"/>
      <c r="AE626" s="85"/>
      <c r="AF626" s="85"/>
      <c r="AG626" s="85"/>
    </row>
    <row r="627" spans="23:33" ht="14.25" customHeight="1">
      <c r="W627" s="85"/>
      <c r="AC627" s="85"/>
      <c r="AD627" s="85"/>
      <c r="AE627" s="85"/>
      <c r="AF627" s="85"/>
      <c r="AG627" s="85"/>
    </row>
    <row r="628" spans="23:33" ht="14.25" customHeight="1">
      <c r="W628" s="85"/>
      <c r="AC628" s="85"/>
      <c r="AD628" s="85"/>
      <c r="AE628" s="85"/>
      <c r="AF628" s="85"/>
      <c r="AG628" s="85"/>
    </row>
    <row r="629" spans="23:33" ht="14.25" customHeight="1">
      <c r="W629" s="85"/>
      <c r="AC629" s="85"/>
      <c r="AD629" s="85"/>
      <c r="AE629" s="85"/>
      <c r="AF629" s="85"/>
      <c r="AG629" s="85"/>
    </row>
    <row r="630" spans="23:33" ht="14.25" customHeight="1">
      <c r="W630" s="85"/>
      <c r="AC630" s="85"/>
      <c r="AD630" s="85"/>
      <c r="AE630" s="85"/>
      <c r="AF630" s="85"/>
      <c r="AG630" s="85"/>
    </row>
    <row r="631" spans="23:33" ht="14.25" customHeight="1">
      <c r="W631" s="85"/>
      <c r="AC631" s="85"/>
      <c r="AD631" s="85"/>
      <c r="AE631" s="85"/>
      <c r="AF631" s="85"/>
      <c r="AG631" s="85"/>
    </row>
    <row r="632" spans="23:33" ht="14.25" customHeight="1">
      <c r="W632" s="85"/>
      <c r="AC632" s="85"/>
      <c r="AD632" s="85"/>
      <c r="AE632" s="85"/>
      <c r="AF632" s="85"/>
      <c r="AG632" s="85"/>
    </row>
    <row r="633" spans="23:33" ht="14.25" customHeight="1">
      <c r="W633" s="85"/>
      <c r="AC633" s="85"/>
      <c r="AD633" s="85"/>
      <c r="AE633" s="85"/>
      <c r="AF633" s="85"/>
      <c r="AG633" s="85"/>
    </row>
    <row r="634" spans="23:33" ht="14.25" customHeight="1">
      <c r="W634" s="85"/>
      <c r="AC634" s="85"/>
      <c r="AD634" s="85"/>
      <c r="AE634" s="85"/>
      <c r="AF634" s="85"/>
      <c r="AG634" s="85"/>
    </row>
    <row r="635" spans="23:33" ht="14.25" customHeight="1">
      <c r="W635" s="85"/>
      <c r="AC635" s="85"/>
      <c r="AD635" s="85"/>
      <c r="AE635" s="85"/>
      <c r="AF635" s="85"/>
      <c r="AG635" s="85"/>
    </row>
    <row r="636" spans="23:33" ht="14.25" customHeight="1">
      <c r="W636" s="85"/>
      <c r="AC636" s="85"/>
      <c r="AD636" s="85"/>
      <c r="AE636" s="85"/>
      <c r="AF636" s="85"/>
      <c r="AG636" s="85"/>
    </row>
    <row r="637" spans="23:33" ht="14.25" customHeight="1">
      <c r="W637" s="85"/>
      <c r="AC637" s="85"/>
      <c r="AD637" s="85"/>
      <c r="AE637" s="85"/>
      <c r="AF637" s="85"/>
      <c r="AG637" s="85"/>
    </row>
    <row r="638" spans="23:33" ht="14.25" customHeight="1">
      <c r="W638" s="85"/>
      <c r="AC638" s="85"/>
      <c r="AD638" s="85"/>
      <c r="AE638" s="85"/>
      <c r="AF638" s="85"/>
      <c r="AG638" s="85"/>
    </row>
    <row r="639" spans="23:33" ht="14.25" customHeight="1">
      <c r="W639" s="85"/>
      <c r="AC639" s="85"/>
      <c r="AD639" s="85"/>
      <c r="AE639" s="85"/>
      <c r="AF639" s="85"/>
      <c r="AG639" s="85"/>
    </row>
    <row r="640" spans="23:33" ht="14.25" customHeight="1">
      <c r="W640" s="85"/>
      <c r="AC640" s="85"/>
      <c r="AD640" s="85"/>
      <c r="AE640" s="85"/>
      <c r="AF640" s="85"/>
      <c r="AG640" s="85"/>
    </row>
    <row r="641" spans="23:33" ht="14.25" customHeight="1">
      <c r="W641" s="85"/>
      <c r="AC641" s="85"/>
      <c r="AD641" s="85"/>
      <c r="AE641" s="85"/>
      <c r="AF641" s="85"/>
      <c r="AG641" s="85"/>
    </row>
    <row r="642" spans="23:33" ht="14.25" customHeight="1">
      <c r="W642" s="85"/>
      <c r="AC642" s="85"/>
      <c r="AD642" s="85"/>
      <c r="AE642" s="85"/>
      <c r="AF642" s="85"/>
      <c r="AG642" s="85"/>
    </row>
    <row r="643" spans="23:33" ht="14.25" customHeight="1">
      <c r="W643" s="85"/>
      <c r="AC643" s="85"/>
      <c r="AD643" s="85"/>
      <c r="AE643" s="85"/>
      <c r="AF643" s="85"/>
      <c r="AG643" s="85"/>
    </row>
    <row r="644" spans="23:33" ht="14.25" customHeight="1">
      <c r="W644" s="85"/>
      <c r="AC644" s="85"/>
      <c r="AD644" s="85"/>
      <c r="AE644" s="85"/>
      <c r="AF644" s="85"/>
      <c r="AG644" s="85"/>
    </row>
    <row r="645" spans="23:33" ht="14.25" customHeight="1">
      <c r="W645" s="85"/>
      <c r="AC645" s="85"/>
      <c r="AD645" s="85"/>
      <c r="AE645" s="85"/>
      <c r="AF645" s="85"/>
      <c r="AG645" s="85"/>
    </row>
    <row r="646" spans="23:33" ht="14.25" customHeight="1">
      <c r="W646" s="85"/>
      <c r="AC646" s="85"/>
      <c r="AD646" s="85"/>
      <c r="AE646" s="85"/>
      <c r="AF646" s="85"/>
      <c r="AG646" s="85"/>
    </row>
    <row r="647" spans="23:33" ht="14.25" customHeight="1">
      <c r="W647" s="85"/>
      <c r="AC647" s="85"/>
      <c r="AD647" s="85"/>
      <c r="AE647" s="85"/>
      <c r="AF647" s="85"/>
      <c r="AG647" s="85"/>
    </row>
    <row r="648" spans="23:33" ht="14.25" customHeight="1">
      <c r="W648" s="85"/>
      <c r="AC648" s="85"/>
      <c r="AD648" s="85"/>
      <c r="AE648" s="85"/>
      <c r="AF648" s="85"/>
      <c r="AG648" s="85"/>
    </row>
    <row r="649" spans="23:33" ht="14.25" customHeight="1">
      <c r="W649" s="85"/>
      <c r="AC649" s="85"/>
      <c r="AD649" s="85"/>
      <c r="AE649" s="85"/>
      <c r="AF649" s="85"/>
      <c r="AG649" s="85"/>
    </row>
    <row r="650" spans="23:33" ht="14.25" customHeight="1">
      <c r="W650" s="85"/>
      <c r="AC650" s="85"/>
      <c r="AD650" s="85"/>
      <c r="AE650" s="85"/>
      <c r="AF650" s="85"/>
      <c r="AG650" s="85"/>
    </row>
    <row r="651" spans="23:33" ht="14.25" customHeight="1">
      <c r="W651" s="85"/>
      <c r="AC651" s="85"/>
      <c r="AD651" s="85"/>
      <c r="AE651" s="85"/>
      <c r="AF651" s="85"/>
      <c r="AG651" s="85"/>
    </row>
    <row r="652" spans="23:33" ht="14.25" customHeight="1">
      <c r="W652" s="85"/>
      <c r="AC652" s="85"/>
      <c r="AD652" s="85"/>
      <c r="AE652" s="85"/>
      <c r="AF652" s="85"/>
      <c r="AG652" s="85"/>
    </row>
    <row r="653" spans="23:33" ht="14.25" customHeight="1">
      <c r="W653" s="85"/>
      <c r="AC653" s="85"/>
      <c r="AD653" s="85"/>
      <c r="AE653" s="85"/>
      <c r="AF653" s="85"/>
      <c r="AG653" s="85"/>
    </row>
    <row r="654" spans="23:33" ht="14.25" customHeight="1">
      <c r="W654" s="85"/>
      <c r="AC654" s="85"/>
      <c r="AD654" s="85"/>
      <c r="AE654" s="85"/>
      <c r="AF654" s="85"/>
      <c r="AG654" s="85"/>
    </row>
    <row r="655" spans="23:33" ht="14.25" customHeight="1">
      <c r="W655" s="85"/>
      <c r="AC655" s="85"/>
      <c r="AD655" s="85"/>
      <c r="AE655" s="85"/>
      <c r="AF655" s="85"/>
      <c r="AG655" s="85"/>
    </row>
    <row r="656" spans="23:33" ht="14.25" customHeight="1">
      <c r="W656" s="85"/>
      <c r="AC656" s="85"/>
      <c r="AD656" s="85"/>
      <c r="AE656" s="85"/>
      <c r="AF656" s="85"/>
      <c r="AG656" s="85"/>
    </row>
    <row r="657" spans="23:33" ht="14.25" customHeight="1">
      <c r="W657" s="85"/>
      <c r="AC657" s="85"/>
      <c r="AD657" s="85"/>
      <c r="AE657" s="85"/>
      <c r="AF657" s="85"/>
      <c r="AG657" s="85"/>
    </row>
    <row r="658" spans="23:33" ht="14.25" customHeight="1">
      <c r="W658" s="85"/>
      <c r="AC658" s="85"/>
      <c r="AD658" s="85"/>
      <c r="AE658" s="85"/>
      <c r="AF658" s="85"/>
      <c r="AG658" s="85"/>
    </row>
    <row r="659" spans="23:33" ht="14.25" customHeight="1">
      <c r="W659" s="85"/>
      <c r="AC659" s="85"/>
      <c r="AD659" s="85"/>
      <c r="AE659" s="85"/>
      <c r="AF659" s="85"/>
      <c r="AG659" s="85"/>
    </row>
    <row r="660" spans="23:33" ht="14.25" customHeight="1">
      <c r="W660" s="85"/>
      <c r="AC660" s="85"/>
      <c r="AD660" s="85"/>
      <c r="AE660" s="85"/>
      <c r="AF660" s="85"/>
      <c r="AG660" s="85"/>
    </row>
    <row r="661" spans="23:33" ht="14.25" customHeight="1">
      <c r="W661" s="85"/>
      <c r="AC661" s="85"/>
      <c r="AD661" s="85"/>
      <c r="AE661" s="85"/>
      <c r="AF661" s="85"/>
      <c r="AG661" s="85"/>
    </row>
    <row r="662" spans="23:33" ht="14.25" customHeight="1">
      <c r="W662" s="85"/>
      <c r="AC662" s="85"/>
      <c r="AD662" s="85"/>
      <c r="AE662" s="85"/>
      <c r="AF662" s="85"/>
      <c r="AG662" s="85"/>
    </row>
    <row r="663" spans="23:33" ht="14.25" customHeight="1">
      <c r="W663" s="85"/>
      <c r="AC663" s="85"/>
      <c r="AD663" s="85"/>
      <c r="AE663" s="85"/>
      <c r="AF663" s="85"/>
      <c r="AG663" s="85"/>
    </row>
    <row r="664" spans="23:33" ht="14.25" customHeight="1">
      <c r="W664" s="85"/>
      <c r="AC664" s="85"/>
      <c r="AD664" s="85"/>
      <c r="AE664" s="85"/>
      <c r="AF664" s="85"/>
      <c r="AG664" s="85"/>
    </row>
    <row r="665" spans="23:33" ht="14.25" customHeight="1">
      <c r="W665" s="85"/>
      <c r="AC665" s="85"/>
      <c r="AD665" s="85"/>
      <c r="AE665" s="85"/>
      <c r="AF665" s="85"/>
      <c r="AG665" s="85"/>
    </row>
    <row r="666" spans="23:33" ht="14.25" customHeight="1">
      <c r="W666" s="85"/>
      <c r="AC666" s="85"/>
      <c r="AD666" s="85"/>
      <c r="AE666" s="85"/>
      <c r="AF666" s="85"/>
      <c r="AG666" s="85"/>
    </row>
    <row r="667" spans="23:33" ht="14.25" customHeight="1">
      <c r="W667" s="85"/>
      <c r="AC667" s="85"/>
      <c r="AD667" s="85"/>
      <c r="AE667" s="85"/>
      <c r="AF667" s="85"/>
      <c r="AG667" s="85"/>
    </row>
    <row r="668" spans="23:33" ht="14.25" customHeight="1">
      <c r="W668" s="85"/>
      <c r="AC668" s="85"/>
      <c r="AD668" s="85"/>
      <c r="AE668" s="85"/>
      <c r="AF668" s="85"/>
      <c r="AG668" s="85"/>
    </row>
    <row r="669" spans="23:33" ht="14.25" customHeight="1">
      <c r="W669" s="85"/>
      <c r="AC669" s="85"/>
      <c r="AD669" s="85"/>
      <c r="AE669" s="85"/>
      <c r="AF669" s="85"/>
      <c r="AG669" s="85"/>
    </row>
    <row r="670" spans="23:33" ht="14.25" customHeight="1">
      <c r="W670" s="85"/>
      <c r="AC670" s="85"/>
      <c r="AD670" s="85"/>
      <c r="AE670" s="85"/>
      <c r="AF670" s="85"/>
      <c r="AG670" s="85"/>
    </row>
    <row r="671" spans="23:33" ht="14.25" customHeight="1">
      <c r="W671" s="85"/>
      <c r="AC671" s="85"/>
      <c r="AD671" s="85"/>
      <c r="AE671" s="85"/>
      <c r="AF671" s="85"/>
      <c r="AG671" s="85"/>
    </row>
    <row r="672" spans="23:33" ht="14.25" customHeight="1">
      <c r="W672" s="85"/>
      <c r="AC672" s="85"/>
      <c r="AD672" s="85"/>
      <c r="AE672" s="85"/>
      <c r="AF672" s="85"/>
      <c r="AG672" s="85"/>
    </row>
    <row r="673" spans="23:33" ht="14.25" customHeight="1">
      <c r="W673" s="85"/>
      <c r="AC673" s="85"/>
      <c r="AD673" s="85"/>
      <c r="AE673" s="85"/>
      <c r="AF673" s="85"/>
      <c r="AG673" s="85"/>
    </row>
    <row r="674" spans="23:33" ht="14.25" customHeight="1">
      <c r="W674" s="85"/>
      <c r="AC674" s="85"/>
      <c r="AD674" s="85"/>
      <c r="AE674" s="85"/>
      <c r="AF674" s="85"/>
      <c r="AG674" s="85"/>
    </row>
    <row r="675" spans="23:33" ht="14.25" customHeight="1">
      <c r="W675" s="85"/>
      <c r="AC675" s="85"/>
      <c r="AD675" s="85"/>
      <c r="AE675" s="85"/>
      <c r="AF675" s="85"/>
      <c r="AG675" s="85"/>
    </row>
    <row r="676" spans="23:33" ht="14.25" customHeight="1">
      <c r="W676" s="85"/>
      <c r="AC676" s="85"/>
      <c r="AD676" s="85"/>
      <c r="AE676" s="85"/>
      <c r="AF676" s="85"/>
      <c r="AG676" s="85"/>
    </row>
    <row r="677" spans="23:33" ht="14.25" customHeight="1">
      <c r="W677" s="85"/>
      <c r="AC677" s="85"/>
      <c r="AD677" s="85"/>
      <c r="AE677" s="85"/>
      <c r="AF677" s="85"/>
      <c r="AG677" s="85"/>
    </row>
    <row r="678" spans="23:33" ht="14.25" customHeight="1">
      <c r="W678" s="85"/>
      <c r="AC678" s="85"/>
      <c r="AD678" s="85"/>
      <c r="AE678" s="85"/>
      <c r="AF678" s="85"/>
      <c r="AG678" s="85"/>
    </row>
    <row r="679" spans="23:33" ht="14.25" customHeight="1">
      <c r="W679" s="85"/>
      <c r="AC679" s="85"/>
      <c r="AD679" s="85"/>
      <c r="AE679" s="85"/>
      <c r="AF679" s="85"/>
      <c r="AG679" s="85"/>
    </row>
    <row r="680" spans="23:33" ht="14.25" customHeight="1">
      <c r="W680" s="85"/>
      <c r="AC680" s="85"/>
      <c r="AD680" s="85"/>
      <c r="AE680" s="85"/>
      <c r="AF680" s="85"/>
      <c r="AG680" s="85"/>
    </row>
    <row r="681" spans="23:33" ht="14.25" customHeight="1">
      <c r="W681" s="85"/>
      <c r="AC681" s="85"/>
      <c r="AD681" s="85"/>
      <c r="AE681" s="85"/>
      <c r="AF681" s="85"/>
      <c r="AG681" s="85"/>
    </row>
    <row r="682" spans="23:33" ht="14.25" customHeight="1">
      <c r="W682" s="85"/>
      <c r="AC682" s="85"/>
      <c r="AD682" s="85"/>
      <c r="AE682" s="85"/>
      <c r="AF682" s="85"/>
      <c r="AG682" s="85"/>
    </row>
    <row r="683" spans="23:33" ht="14.25" customHeight="1">
      <c r="W683" s="85"/>
      <c r="AC683" s="85"/>
      <c r="AD683" s="85"/>
      <c r="AE683" s="85"/>
      <c r="AF683" s="85"/>
      <c r="AG683" s="85"/>
    </row>
    <row r="684" spans="23:33" ht="14.25" customHeight="1">
      <c r="W684" s="85"/>
      <c r="AC684" s="85"/>
      <c r="AD684" s="85"/>
      <c r="AE684" s="85"/>
      <c r="AF684" s="85"/>
      <c r="AG684" s="85"/>
    </row>
    <row r="685" spans="23:33" ht="14.25" customHeight="1">
      <c r="W685" s="85"/>
      <c r="AC685" s="85"/>
      <c r="AD685" s="85"/>
      <c r="AE685" s="85"/>
      <c r="AF685" s="85"/>
      <c r="AG685" s="85"/>
    </row>
    <row r="686" spans="23:33" ht="14.25" customHeight="1">
      <c r="W686" s="85"/>
      <c r="AC686" s="85"/>
      <c r="AD686" s="85"/>
      <c r="AE686" s="85"/>
      <c r="AF686" s="85"/>
      <c r="AG686" s="85"/>
    </row>
    <row r="687" spans="23:33" ht="14.25" customHeight="1">
      <c r="W687" s="85"/>
      <c r="AC687" s="85"/>
      <c r="AD687" s="85"/>
      <c r="AE687" s="85"/>
      <c r="AF687" s="85"/>
      <c r="AG687" s="85"/>
    </row>
    <row r="688" spans="23:33" ht="14.25" customHeight="1">
      <c r="W688" s="85"/>
      <c r="AC688" s="85"/>
      <c r="AD688" s="85"/>
      <c r="AE688" s="85"/>
      <c r="AF688" s="85"/>
      <c r="AG688" s="85"/>
    </row>
    <row r="689" spans="23:33" ht="14.25" customHeight="1">
      <c r="W689" s="85"/>
      <c r="AC689" s="85"/>
      <c r="AD689" s="85"/>
      <c r="AE689" s="85"/>
      <c r="AF689" s="85"/>
      <c r="AG689" s="85"/>
    </row>
    <row r="690" spans="23:33" ht="14.25" customHeight="1">
      <c r="W690" s="85"/>
      <c r="AC690" s="85"/>
      <c r="AD690" s="85"/>
      <c r="AE690" s="85"/>
      <c r="AF690" s="85"/>
      <c r="AG690" s="85"/>
    </row>
    <row r="691" spans="23:33" ht="14.25" customHeight="1">
      <c r="W691" s="85"/>
      <c r="AC691" s="85"/>
      <c r="AD691" s="85"/>
      <c r="AE691" s="85"/>
      <c r="AF691" s="85"/>
      <c r="AG691" s="85"/>
    </row>
    <row r="692" spans="23:33" ht="14.25" customHeight="1">
      <c r="W692" s="85"/>
      <c r="AC692" s="85"/>
      <c r="AD692" s="85"/>
      <c r="AE692" s="85"/>
      <c r="AF692" s="85"/>
      <c r="AG692" s="85"/>
    </row>
    <row r="693" spans="23:33" ht="14.25" customHeight="1">
      <c r="W693" s="85"/>
      <c r="AC693" s="85"/>
      <c r="AD693" s="85"/>
      <c r="AE693" s="85"/>
      <c r="AF693" s="85"/>
      <c r="AG693" s="85"/>
    </row>
    <row r="694" spans="23:33" ht="14.25" customHeight="1">
      <c r="W694" s="85"/>
      <c r="AC694" s="85"/>
      <c r="AD694" s="85"/>
      <c r="AE694" s="85"/>
      <c r="AF694" s="85"/>
      <c r="AG694" s="85"/>
    </row>
    <row r="695" spans="23:33" ht="14.25" customHeight="1">
      <c r="W695" s="85"/>
      <c r="AC695" s="85"/>
      <c r="AD695" s="85"/>
      <c r="AE695" s="85"/>
      <c r="AF695" s="85"/>
      <c r="AG695" s="85"/>
    </row>
    <row r="696" spans="23:33" ht="14.25" customHeight="1">
      <c r="W696" s="85"/>
      <c r="AC696" s="85"/>
      <c r="AD696" s="85"/>
      <c r="AE696" s="85"/>
      <c r="AF696" s="85"/>
      <c r="AG696" s="85"/>
    </row>
    <row r="697" spans="23:33" ht="14.25" customHeight="1">
      <c r="W697" s="85"/>
      <c r="AC697" s="85"/>
      <c r="AD697" s="85"/>
      <c r="AE697" s="85"/>
      <c r="AF697" s="85"/>
      <c r="AG697" s="85"/>
    </row>
    <row r="698" spans="23:33" ht="14.25" customHeight="1">
      <c r="W698" s="85"/>
      <c r="AC698" s="85"/>
      <c r="AD698" s="85"/>
      <c r="AE698" s="85"/>
      <c r="AF698" s="85"/>
      <c r="AG698" s="85"/>
    </row>
    <row r="699" spans="23:33" ht="14.25" customHeight="1">
      <c r="W699" s="85"/>
      <c r="AC699" s="85"/>
      <c r="AD699" s="85"/>
      <c r="AE699" s="85"/>
      <c r="AF699" s="85"/>
      <c r="AG699" s="85"/>
    </row>
    <row r="700" spans="23:33" ht="14.25" customHeight="1">
      <c r="W700" s="85"/>
      <c r="AC700" s="85"/>
      <c r="AD700" s="85"/>
      <c r="AE700" s="85"/>
      <c r="AF700" s="85"/>
      <c r="AG700" s="85"/>
    </row>
    <row r="701" spans="23:33" ht="14.25" customHeight="1">
      <c r="W701" s="85"/>
      <c r="AC701" s="85"/>
      <c r="AD701" s="85"/>
      <c r="AE701" s="85"/>
      <c r="AF701" s="85"/>
      <c r="AG701" s="85"/>
    </row>
    <row r="702" spans="23:33" ht="14.25" customHeight="1">
      <c r="W702" s="85"/>
      <c r="AC702" s="85"/>
      <c r="AD702" s="85"/>
      <c r="AE702" s="85"/>
      <c r="AF702" s="85"/>
      <c r="AG702" s="85"/>
    </row>
    <row r="703" spans="23:33" ht="14.25" customHeight="1">
      <c r="W703" s="85"/>
      <c r="AC703" s="85"/>
      <c r="AD703" s="85"/>
      <c r="AE703" s="85"/>
      <c r="AF703" s="85"/>
      <c r="AG703" s="85"/>
    </row>
    <row r="704" spans="23:33" ht="14.25" customHeight="1">
      <c r="W704" s="85"/>
      <c r="AC704" s="85"/>
      <c r="AD704" s="85"/>
      <c r="AE704" s="85"/>
      <c r="AF704" s="85"/>
      <c r="AG704" s="85"/>
    </row>
    <row r="705" spans="23:33" ht="14.25" customHeight="1">
      <c r="W705" s="85"/>
      <c r="AC705" s="85"/>
      <c r="AD705" s="85"/>
      <c r="AE705" s="85"/>
      <c r="AF705" s="85"/>
      <c r="AG705" s="85"/>
    </row>
    <row r="706" spans="23:33" ht="14.25" customHeight="1">
      <c r="W706" s="85"/>
      <c r="AC706" s="85"/>
      <c r="AD706" s="85"/>
      <c r="AE706" s="85"/>
      <c r="AF706" s="85"/>
      <c r="AG706" s="85"/>
    </row>
    <row r="707" spans="23:33" ht="14.25" customHeight="1">
      <c r="W707" s="85"/>
      <c r="AC707" s="85"/>
      <c r="AD707" s="85"/>
      <c r="AE707" s="85"/>
      <c r="AF707" s="85"/>
      <c r="AG707" s="85"/>
    </row>
    <row r="708" spans="23:33" ht="14.25" customHeight="1">
      <c r="W708" s="85"/>
      <c r="AC708" s="85"/>
      <c r="AD708" s="85"/>
      <c r="AE708" s="85"/>
      <c r="AF708" s="85"/>
      <c r="AG708" s="85"/>
    </row>
    <row r="709" spans="23:33" ht="14.25" customHeight="1">
      <c r="W709" s="85"/>
      <c r="AC709" s="85"/>
      <c r="AD709" s="85"/>
      <c r="AE709" s="85"/>
      <c r="AF709" s="85"/>
      <c r="AG709" s="85"/>
    </row>
    <row r="710" spans="23:33" ht="14.25" customHeight="1">
      <c r="W710" s="85"/>
      <c r="AC710" s="85"/>
      <c r="AD710" s="85"/>
      <c r="AE710" s="85"/>
      <c r="AF710" s="85"/>
      <c r="AG710" s="85"/>
    </row>
    <row r="711" spans="23:33" ht="14.25" customHeight="1">
      <c r="W711" s="85"/>
      <c r="AC711" s="85"/>
      <c r="AD711" s="85"/>
      <c r="AE711" s="85"/>
      <c r="AF711" s="85"/>
      <c r="AG711" s="85"/>
    </row>
    <row r="712" spans="23:33" ht="14.25" customHeight="1">
      <c r="W712" s="85"/>
      <c r="AC712" s="85"/>
      <c r="AD712" s="85"/>
      <c r="AE712" s="85"/>
      <c r="AF712" s="85"/>
      <c r="AG712" s="85"/>
    </row>
    <row r="713" spans="23:33" ht="14.25" customHeight="1">
      <c r="W713" s="85"/>
      <c r="AC713" s="85"/>
      <c r="AD713" s="85"/>
      <c r="AE713" s="85"/>
      <c r="AF713" s="85"/>
      <c r="AG713" s="85"/>
    </row>
    <row r="714" spans="23:33" ht="14.25" customHeight="1">
      <c r="W714" s="85"/>
      <c r="AC714" s="85"/>
      <c r="AD714" s="85"/>
      <c r="AE714" s="85"/>
      <c r="AF714" s="85"/>
      <c r="AG714" s="85"/>
    </row>
    <row r="715" spans="23:33" ht="14.25" customHeight="1">
      <c r="W715" s="85"/>
      <c r="AC715" s="85"/>
      <c r="AD715" s="85"/>
      <c r="AE715" s="85"/>
      <c r="AF715" s="85"/>
      <c r="AG715" s="85"/>
    </row>
    <row r="716" spans="23:33" ht="14.25" customHeight="1">
      <c r="W716" s="85"/>
      <c r="AC716" s="85"/>
      <c r="AD716" s="85"/>
      <c r="AE716" s="85"/>
      <c r="AF716" s="85"/>
      <c r="AG716" s="85"/>
    </row>
    <row r="717" spans="23:33" ht="14.25" customHeight="1">
      <c r="W717" s="85"/>
      <c r="AC717" s="85"/>
      <c r="AD717" s="85"/>
      <c r="AE717" s="85"/>
      <c r="AF717" s="85"/>
      <c r="AG717" s="85"/>
    </row>
    <row r="718" spans="23:33" ht="14.25" customHeight="1">
      <c r="W718" s="85"/>
      <c r="AC718" s="85"/>
      <c r="AD718" s="85"/>
      <c r="AE718" s="85"/>
      <c r="AF718" s="85"/>
      <c r="AG718" s="85"/>
    </row>
    <row r="719" spans="23:33" ht="14.25" customHeight="1">
      <c r="W719" s="85"/>
      <c r="AC719" s="85"/>
      <c r="AD719" s="85"/>
      <c r="AE719" s="85"/>
      <c r="AF719" s="85"/>
      <c r="AG719" s="85"/>
    </row>
    <row r="720" spans="23:33" ht="14.25" customHeight="1">
      <c r="W720" s="85"/>
      <c r="AC720" s="85"/>
      <c r="AD720" s="85"/>
      <c r="AE720" s="85"/>
      <c r="AF720" s="85"/>
      <c r="AG720" s="85"/>
    </row>
    <row r="721" spans="23:33" ht="14.25" customHeight="1">
      <c r="W721" s="85"/>
      <c r="AC721" s="85"/>
      <c r="AD721" s="85"/>
      <c r="AE721" s="85"/>
      <c r="AF721" s="85"/>
      <c r="AG721" s="85"/>
    </row>
    <row r="722" spans="23:33" ht="14.25" customHeight="1">
      <c r="W722" s="85"/>
      <c r="AC722" s="85"/>
      <c r="AD722" s="85"/>
      <c r="AE722" s="85"/>
      <c r="AF722" s="85"/>
      <c r="AG722" s="85"/>
    </row>
    <row r="723" spans="23:33" ht="14.25" customHeight="1">
      <c r="W723" s="85"/>
      <c r="AC723" s="85"/>
      <c r="AD723" s="85"/>
      <c r="AE723" s="85"/>
      <c r="AF723" s="85"/>
      <c r="AG723" s="85"/>
    </row>
    <row r="724" spans="23:33" ht="14.25" customHeight="1">
      <c r="W724" s="85"/>
      <c r="AC724" s="85"/>
      <c r="AD724" s="85"/>
      <c r="AE724" s="85"/>
      <c r="AF724" s="85"/>
      <c r="AG724" s="85"/>
    </row>
    <row r="725" spans="23:33" ht="14.25" customHeight="1">
      <c r="W725" s="85"/>
      <c r="AC725" s="85"/>
      <c r="AD725" s="85"/>
      <c r="AE725" s="85"/>
      <c r="AF725" s="85"/>
      <c r="AG725" s="85"/>
    </row>
    <row r="726" spans="23:33" ht="14.25" customHeight="1">
      <c r="W726" s="85"/>
      <c r="AC726" s="85"/>
      <c r="AD726" s="85"/>
      <c r="AE726" s="85"/>
      <c r="AF726" s="85"/>
      <c r="AG726" s="85"/>
    </row>
    <row r="727" spans="23:33" ht="14.25" customHeight="1">
      <c r="W727" s="85"/>
      <c r="AC727" s="85"/>
      <c r="AD727" s="85"/>
      <c r="AE727" s="85"/>
      <c r="AF727" s="85"/>
      <c r="AG727" s="85"/>
    </row>
    <row r="728" spans="23:33" ht="14.25" customHeight="1">
      <c r="W728" s="85"/>
      <c r="AC728" s="85"/>
      <c r="AD728" s="85"/>
      <c r="AE728" s="85"/>
      <c r="AF728" s="85"/>
      <c r="AG728" s="85"/>
    </row>
    <row r="729" spans="23:33" ht="14.25" customHeight="1">
      <c r="W729" s="85"/>
      <c r="AC729" s="85"/>
      <c r="AD729" s="85"/>
      <c r="AE729" s="85"/>
      <c r="AF729" s="85"/>
      <c r="AG729" s="85"/>
    </row>
    <row r="730" spans="23:33" ht="14.25" customHeight="1">
      <c r="W730" s="85"/>
      <c r="AC730" s="85"/>
      <c r="AD730" s="85"/>
      <c r="AE730" s="85"/>
      <c r="AF730" s="85"/>
      <c r="AG730" s="85"/>
    </row>
    <row r="731" spans="23:33" ht="14.25" customHeight="1">
      <c r="W731" s="85"/>
      <c r="AC731" s="85"/>
      <c r="AD731" s="85"/>
      <c r="AE731" s="85"/>
      <c r="AF731" s="85"/>
      <c r="AG731" s="85"/>
    </row>
    <row r="732" spans="23:33" ht="14.25" customHeight="1">
      <c r="W732" s="85"/>
      <c r="AC732" s="85"/>
      <c r="AD732" s="85"/>
      <c r="AE732" s="85"/>
      <c r="AF732" s="85"/>
      <c r="AG732" s="85"/>
    </row>
    <row r="733" spans="23:33" ht="14.25" customHeight="1">
      <c r="W733" s="85"/>
      <c r="AC733" s="85"/>
      <c r="AD733" s="85"/>
      <c r="AE733" s="85"/>
      <c r="AF733" s="85"/>
      <c r="AG733" s="85"/>
    </row>
    <row r="734" spans="23:33" ht="14.25" customHeight="1">
      <c r="W734" s="85"/>
      <c r="AC734" s="85"/>
      <c r="AD734" s="85"/>
      <c r="AE734" s="85"/>
      <c r="AF734" s="85"/>
      <c r="AG734" s="85"/>
    </row>
    <row r="735" spans="23:33" ht="14.25" customHeight="1">
      <c r="W735" s="85"/>
      <c r="AC735" s="85"/>
      <c r="AD735" s="85"/>
      <c r="AE735" s="85"/>
      <c r="AF735" s="85"/>
      <c r="AG735" s="85"/>
    </row>
    <row r="736" spans="23:33" ht="14.25" customHeight="1">
      <c r="W736" s="85"/>
      <c r="AC736" s="85"/>
      <c r="AD736" s="85"/>
      <c r="AE736" s="85"/>
      <c r="AF736" s="85"/>
      <c r="AG736" s="85"/>
    </row>
    <row r="737" spans="23:33" ht="14.25" customHeight="1">
      <c r="W737" s="85"/>
      <c r="AC737" s="85"/>
      <c r="AD737" s="85"/>
      <c r="AE737" s="85"/>
      <c r="AF737" s="85"/>
      <c r="AG737" s="85"/>
    </row>
    <row r="738" spans="23:33" ht="14.25" customHeight="1">
      <c r="W738" s="85"/>
      <c r="AC738" s="85"/>
      <c r="AD738" s="85"/>
      <c r="AE738" s="85"/>
      <c r="AF738" s="85"/>
      <c r="AG738" s="85"/>
    </row>
    <row r="739" spans="23:33" ht="14.25" customHeight="1">
      <c r="W739" s="85"/>
      <c r="AC739" s="85"/>
      <c r="AD739" s="85"/>
      <c r="AE739" s="85"/>
      <c r="AF739" s="85"/>
      <c r="AG739" s="85"/>
    </row>
    <row r="740" spans="23:33" ht="14.25" customHeight="1">
      <c r="W740" s="85"/>
      <c r="AC740" s="85"/>
      <c r="AD740" s="85"/>
      <c r="AE740" s="85"/>
      <c r="AF740" s="85"/>
      <c r="AG740" s="85"/>
    </row>
    <row r="741" spans="23:33" ht="14.25" customHeight="1">
      <c r="W741" s="85"/>
      <c r="AC741" s="85"/>
      <c r="AD741" s="85"/>
      <c r="AE741" s="85"/>
      <c r="AF741" s="85"/>
      <c r="AG741" s="85"/>
    </row>
    <row r="742" spans="23:33" ht="14.25" customHeight="1">
      <c r="W742" s="85"/>
      <c r="AC742" s="85"/>
      <c r="AD742" s="85"/>
      <c r="AE742" s="85"/>
      <c r="AF742" s="85"/>
      <c r="AG742" s="85"/>
    </row>
    <row r="743" spans="23:33" ht="14.25" customHeight="1">
      <c r="W743" s="85"/>
      <c r="AC743" s="85"/>
      <c r="AD743" s="85"/>
      <c r="AE743" s="85"/>
      <c r="AF743" s="85"/>
      <c r="AG743" s="85"/>
    </row>
    <row r="744" spans="23:33" ht="14.25" customHeight="1">
      <c r="W744" s="85"/>
      <c r="AC744" s="85"/>
      <c r="AD744" s="85"/>
      <c r="AE744" s="85"/>
      <c r="AF744" s="85"/>
      <c r="AG744" s="85"/>
    </row>
    <row r="745" spans="23:33" ht="14.25" customHeight="1">
      <c r="W745" s="85"/>
      <c r="AC745" s="85"/>
      <c r="AD745" s="85"/>
      <c r="AE745" s="85"/>
      <c r="AF745" s="85"/>
      <c r="AG745" s="85"/>
    </row>
    <row r="746" spans="23:33" ht="14.25" customHeight="1">
      <c r="W746" s="85"/>
      <c r="AC746" s="85"/>
      <c r="AD746" s="85"/>
      <c r="AE746" s="85"/>
      <c r="AF746" s="85"/>
      <c r="AG746" s="85"/>
    </row>
    <row r="747" spans="23:33" ht="14.25" customHeight="1">
      <c r="W747" s="85"/>
      <c r="AC747" s="85"/>
      <c r="AD747" s="85"/>
      <c r="AE747" s="85"/>
      <c r="AF747" s="85"/>
      <c r="AG747" s="85"/>
    </row>
    <row r="748" spans="23:33" ht="14.25" customHeight="1">
      <c r="W748" s="85"/>
      <c r="AC748" s="85"/>
      <c r="AD748" s="85"/>
      <c r="AE748" s="85"/>
      <c r="AF748" s="85"/>
      <c r="AG748" s="85"/>
    </row>
    <row r="749" spans="23:33" ht="14.25" customHeight="1">
      <c r="W749" s="85"/>
      <c r="AC749" s="85"/>
      <c r="AD749" s="85"/>
      <c r="AE749" s="85"/>
      <c r="AF749" s="85"/>
      <c r="AG749" s="85"/>
    </row>
    <row r="750" spans="23:33" ht="14.25" customHeight="1">
      <c r="W750" s="85"/>
      <c r="AC750" s="85"/>
      <c r="AD750" s="85"/>
      <c r="AE750" s="85"/>
      <c r="AF750" s="85"/>
      <c r="AG750" s="85"/>
    </row>
    <row r="751" spans="23:33" ht="14.25" customHeight="1">
      <c r="W751" s="85"/>
      <c r="AC751" s="85"/>
      <c r="AD751" s="85"/>
      <c r="AE751" s="85"/>
      <c r="AF751" s="85"/>
      <c r="AG751" s="85"/>
    </row>
    <row r="752" spans="23:33" ht="14.25" customHeight="1">
      <c r="W752" s="85"/>
      <c r="AC752" s="85"/>
      <c r="AD752" s="85"/>
      <c r="AE752" s="85"/>
      <c r="AF752" s="85"/>
      <c r="AG752" s="85"/>
    </row>
    <row r="753" spans="23:33" ht="14.25" customHeight="1">
      <c r="W753" s="85"/>
      <c r="AC753" s="85"/>
      <c r="AD753" s="85"/>
      <c r="AE753" s="85"/>
      <c r="AF753" s="85"/>
      <c r="AG753" s="85"/>
    </row>
    <row r="754" spans="23:33" ht="14.25" customHeight="1">
      <c r="W754" s="85"/>
      <c r="AC754" s="85"/>
      <c r="AD754" s="85"/>
      <c r="AE754" s="85"/>
      <c r="AF754" s="85"/>
      <c r="AG754" s="85"/>
    </row>
    <row r="755" spans="23:33" ht="14.25" customHeight="1">
      <c r="W755" s="85"/>
      <c r="AC755" s="85"/>
      <c r="AD755" s="85"/>
      <c r="AE755" s="85"/>
      <c r="AF755" s="85"/>
      <c r="AG755" s="85"/>
    </row>
    <row r="756" spans="23:33" ht="14.25" customHeight="1">
      <c r="W756" s="85"/>
      <c r="AC756" s="85"/>
      <c r="AD756" s="85"/>
      <c r="AE756" s="85"/>
      <c r="AF756" s="85"/>
      <c r="AG756" s="85"/>
    </row>
    <row r="757" spans="23:33" ht="14.25" customHeight="1">
      <c r="W757" s="85"/>
      <c r="AC757" s="85"/>
      <c r="AD757" s="85"/>
      <c r="AE757" s="85"/>
      <c r="AF757" s="85"/>
      <c r="AG757" s="85"/>
    </row>
    <row r="758" spans="23:33" ht="14.25" customHeight="1">
      <c r="W758" s="85"/>
      <c r="AC758" s="85"/>
      <c r="AD758" s="85"/>
      <c r="AE758" s="85"/>
      <c r="AF758" s="85"/>
      <c r="AG758" s="85"/>
    </row>
    <row r="759" spans="23:33" ht="14.25" customHeight="1">
      <c r="W759" s="85"/>
      <c r="AC759" s="85"/>
      <c r="AD759" s="85"/>
      <c r="AE759" s="85"/>
      <c r="AF759" s="85"/>
      <c r="AG759" s="85"/>
    </row>
    <row r="760" spans="23:33" ht="14.25" customHeight="1">
      <c r="W760" s="85"/>
      <c r="AC760" s="85"/>
      <c r="AD760" s="85"/>
      <c r="AE760" s="85"/>
      <c r="AF760" s="85"/>
      <c r="AG760" s="85"/>
    </row>
    <row r="761" spans="23:33" ht="14.25" customHeight="1">
      <c r="W761" s="85"/>
      <c r="AC761" s="85"/>
      <c r="AD761" s="85"/>
      <c r="AE761" s="85"/>
      <c r="AF761" s="85"/>
      <c r="AG761" s="85"/>
    </row>
    <row r="762" spans="23:33" ht="14.25" customHeight="1">
      <c r="W762" s="85"/>
      <c r="AC762" s="85"/>
      <c r="AD762" s="85"/>
      <c r="AE762" s="85"/>
      <c r="AF762" s="85"/>
      <c r="AG762" s="85"/>
    </row>
    <row r="763" spans="23:33" ht="14.25" customHeight="1">
      <c r="W763" s="85"/>
      <c r="AC763" s="85"/>
      <c r="AD763" s="85"/>
      <c r="AE763" s="85"/>
      <c r="AF763" s="85"/>
      <c r="AG763" s="85"/>
    </row>
    <row r="764" spans="23:33" ht="14.25" customHeight="1">
      <c r="W764" s="85"/>
      <c r="AC764" s="85"/>
      <c r="AD764" s="85"/>
      <c r="AE764" s="85"/>
      <c r="AF764" s="85"/>
      <c r="AG764" s="85"/>
    </row>
    <row r="765" spans="23:33" ht="14.25" customHeight="1">
      <c r="W765" s="85"/>
      <c r="AC765" s="85"/>
      <c r="AD765" s="85"/>
      <c r="AE765" s="85"/>
      <c r="AF765" s="85"/>
      <c r="AG765" s="85"/>
    </row>
    <row r="766" spans="23:33" ht="14.25" customHeight="1">
      <c r="W766" s="85"/>
      <c r="AC766" s="85"/>
      <c r="AD766" s="85"/>
      <c r="AE766" s="85"/>
      <c r="AF766" s="85"/>
      <c r="AG766" s="85"/>
    </row>
    <row r="767" spans="23:33" ht="14.25" customHeight="1">
      <c r="W767" s="85"/>
      <c r="AC767" s="85"/>
      <c r="AD767" s="85"/>
      <c r="AE767" s="85"/>
      <c r="AF767" s="85"/>
      <c r="AG767" s="85"/>
    </row>
    <row r="768" spans="23:33" ht="14.25" customHeight="1">
      <c r="W768" s="85"/>
      <c r="AC768" s="85"/>
      <c r="AD768" s="85"/>
      <c r="AE768" s="85"/>
      <c r="AF768" s="85"/>
      <c r="AG768" s="85"/>
    </row>
    <row r="769" spans="23:33" ht="14.25" customHeight="1">
      <c r="W769" s="85"/>
      <c r="AC769" s="85"/>
      <c r="AD769" s="85"/>
      <c r="AE769" s="85"/>
      <c r="AF769" s="85"/>
      <c r="AG769" s="85"/>
    </row>
    <row r="770" spans="23:33" ht="14.25" customHeight="1">
      <c r="W770" s="85"/>
      <c r="AC770" s="85"/>
      <c r="AD770" s="85"/>
      <c r="AE770" s="85"/>
      <c r="AF770" s="85"/>
      <c r="AG770" s="85"/>
    </row>
    <row r="771" spans="23:33" ht="14.25" customHeight="1">
      <c r="W771" s="85"/>
      <c r="AC771" s="85"/>
      <c r="AD771" s="85"/>
      <c r="AE771" s="85"/>
      <c r="AF771" s="85"/>
      <c r="AG771" s="85"/>
    </row>
    <row r="772" spans="23:33" ht="14.25" customHeight="1">
      <c r="W772" s="85"/>
      <c r="AC772" s="85"/>
      <c r="AD772" s="85"/>
      <c r="AE772" s="85"/>
      <c r="AF772" s="85"/>
      <c r="AG772" s="85"/>
    </row>
    <row r="773" spans="23:33" ht="14.25" customHeight="1">
      <c r="W773" s="85"/>
      <c r="AC773" s="85"/>
      <c r="AD773" s="85"/>
      <c r="AE773" s="85"/>
      <c r="AF773" s="85"/>
      <c r="AG773" s="85"/>
    </row>
    <row r="774" spans="23:33" ht="14.25" customHeight="1">
      <c r="W774" s="85"/>
      <c r="AC774" s="85"/>
      <c r="AD774" s="85"/>
      <c r="AE774" s="85"/>
      <c r="AF774" s="85"/>
      <c r="AG774" s="85"/>
    </row>
    <row r="775" spans="23:33" ht="14.25" customHeight="1">
      <c r="W775" s="85"/>
      <c r="AC775" s="85"/>
      <c r="AD775" s="85"/>
      <c r="AE775" s="85"/>
      <c r="AF775" s="85"/>
      <c r="AG775" s="85"/>
    </row>
    <row r="776" spans="23:33" ht="14.25" customHeight="1">
      <c r="W776" s="85"/>
      <c r="AC776" s="85"/>
      <c r="AD776" s="85"/>
      <c r="AE776" s="85"/>
      <c r="AF776" s="85"/>
      <c r="AG776" s="85"/>
    </row>
    <row r="777" spans="23:33" ht="14.25" customHeight="1">
      <c r="W777" s="85"/>
      <c r="AC777" s="85"/>
      <c r="AD777" s="85"/>
      <c r="AE777" s="85"/>
      <c r="AF777" s="85"/>
      <c r="AG777" s="85"/>
    </row>
    <row r="778" spans="23:33" ht="14.25" customHeight="1">
      <c r="W778" s="85"/>
      <c r="AC778" s="85"/>
      <c r="AD778" s="85"/>
      <c r="AE778" s="85"/>
      <c r="AF778" s="85"/>
      <c r="AG778" s="85"/>
    </row>
    <row r="779" spans="23:33" ht="14.25" customHeight="1">
      <c r="W779" s="85"/>
      <c r="AC779" s="85"/>
      <c r="AD779" s="85"/>
      <c r="AE779" s="85"/>
      <c r="AF779" s="85"/>
      <c r="AG779" s="85"/>
    </row>
    <row r="780" spans="23:33" ht="14.25" customHeight="1">
      <c r="W780" s="85"/>
      <c r="AC780" s="85"/>
      <c r="AD780" s="85"/>
      <c r="AE780" s="85"/>
      <c r="AF780" s="85"/>
      <c r="AG780" s="85"/>
    </row>
    <row r="781" spans="23:33" ht="14.25" customHeight="1">
      <c r="W781" s="85"/>
      <c r="AC781" s="85"/>
      <c r="AD781" s="85"/>
      <c r="AE781" s="85"/>
      <c r="AF781" s="85"/>
      <c r="AG781" s="85"/>
    </row>
    <row r="782" spans="23:33" ht="14.25" customHeight="1">
      <c r="W782" s="85"/>
      <c r="AC782" s="85"/>
      <c r="AD782" s="85"/>
      <c r="AE782" s="85"/>
      <c r="AF782" s="85"/>
      <c r="AG782" s="85"/>
    </row>
    <row r="783" spans="23:33" ht="14.25" customHeight="1">
      <c r="W783" s="85"/>
      <c r="AC783" s="85"/>
      <c r="AD783" s="85"/>
      <c r="AE783" s="85"/>
      <c r="AF783" s="85"/>
      <c r="AG783" s="85"/>
    </row>
    <row r="784" spans="23:33" ht="14.25" customHeight="1">
      <c r="W784" s="85"/>
      <c r="AC784" s="85"/>
      <c r="AD784" s="85"/>
      <c r="AE784" s="85"/>
      <c r="AF784" s="85"/>
      <c r="AG784" s="85"/>
    </row>
    <row r="785" spans="23:33" ht="14.25" customHeight="1">
      <c r="W785" s="85"/>
      <c r="AC785" s="85"/>
      <c r="AD785" s="85"/>
      <c r="AE785" s="85"/>
      <c r="AF785" s="85"/>
      <c r="AG785" s="85"/>
    </row>
    <row r="786" spans="23:33" ht="14.25" customHeight="1">
      <c r="W786" s="85"/>
      <c r="AC786" s="85"/>
      <c r="AD786" s="85"/>
      <c r="AE786" s="85"/>
      <c r="AF786" s="85"/>
      <c r="AG786" s="85"/>
    </row>
    <row r="787" spans="23:33" ht="14.25" customHeight="1">
      <c r="W787" s="85"/>
      <c r="AC787" s="85"/>
      <c r="AD787" s="85"/>
      <c r="AE787" s="85"/>
      <c r="AF787" s="85"/>
      <c r="AG787" s="85"/>
    </row>
    <row r="788" spans="23:33" ht="14.25" customHeight="1">
      <c r="W788" s="85"/>
      <c r="AC788" s="85"/>
      <c r="AD788" s="85"/>
      <c r="AE788" s="85"/>
      <c r="AF788" s="85"/>
      <c r="AG788" s="85"/>
    </row>
    <row r="789" spans="23:33" ht="14.25" customHeight="1">
      <c r="W789" s="85"/>
      <c r="AC789" s="85"/>
      <c r="AD789" s="85"/>
      <c r="AE789" s="85"/>
      <c r="AF789" s="85"/>
      <c r="AG789" s="85"/>
    </row>
    <row r="790" spans="23:33" ht="14.25" customHeight="1">
      <c r="W790" s="85"/>
      <c r="AC790" s="85"/>
      <c r="AD790" s="85"/>
      <c r="AE790" s="85"/>
      <c r="AF790" s="85"/>
      <c r="AG790" s="85"/>
    </row>
    <row r="791" spans="23:33" ht="14.25" customHeight="1">
      <c r="W791" s="85"/>
      <c r="AC791" s="85"/>
      <c r="AD791" s="85"/>
      <c r="AE791" s="85"/>
      <c r="AF791" s="85"/>
      <c r="AG791" s="85"/>
    </row>
    <row r="792" spans="23:33" ht="14.25" customHeight="1">
      <c r="W792" s="85"/>
      <c r="AC792" s="85"/>
      <c r="AD792" s="85"/>
      <c r="AE792" s="85"/>
      <c r="AF792" s="85"/>
      <c r="AG792" s="85"/>
    </row>
    <row r="793" spans="23:33" ht="14.25" customHeight="1">
      <c r="W793" s="85"/>
      <c r="AC793" s="85"/>
      <c r="AD793" s="85"/>
      <c r="AE793" s="85"/>
      <c r="AF793" s="85"/>
      <c r="AG793" s="85"/>
    </row>
    <row r="794" spans="23:33" ht="14.25" customHeight="1">
      <c r="W794" s="85"/>
      <c r="AC794" s="85"/>
      <c r="AD794" s="85"/>
      <c r="AE794" s="85"/>
      <c r="AF794" s="85"/>
      <c r="AG794" s="85"/>
    </row>
    <row r="795" spans="23:33" ht="14.25" customHeight="1">
      <c r="W795" s="85"/>
      <c r="AC795" s="85"/>
      <c r="AD795" s="85"/>
      <c r="AE795" s="85"/>
      <c r="AF795" s="85"/>
      <c r="AG795" s="85"/>
    </row>
    <row r="796" spans="23:33" ht="14.25" customHeight="1">
      <c r="W796" s="85"/>
      <c r="AC796" s="85"/>
      <c r="AD796" s="85"/>
      <c r="AE796" s="85"/>
      <c r="AF796" s="85"/>
      <c r="AG796" s="85"/>
    </row>
    <row r="797" spans="23:33" ht="14.25" customHeight="1">
      <c r="W797" s="85"/>
      <c r="AC797" s="85"/>
      <c r="AD797" s="85"/>
      <c r="AE797" s="85"/>
      <c r="AF797" s="85"/>
      <c r="AG797" s="85"/>
    </row>
    <row r="798" spans="23:33" ht="14.25" customHeight="1">
      <c r="W798" s="85"/>
      <c r="AC798" s="85"/>
      <c r="AD798" s="85"/>
      <c r="AE798" s="85"/>
      <c r="AF798" s="85"/>
      <c r="AG798" s="85"/>
    </row>
    <row r="799" spans="23:33" ht="14.25" customHeight="1">
      <c r="W799" s="85"/>
      <c r="AC799" s="85"/>
      <c r="AD799" s="85"/>
      <c r="AE799" s="85"/>
      <c r="AF799" s="85"/>
      <c r="AG799" s="85"/>
    </row>
    <row r="800" spans="23:33" ht="14.25" customHeight="1">
      <c r="W800" s="85"/>
      <c r="AC800" s="85"/>
      <c r="AD800" s="85"/>
      <c r="AE800" s="85"/>
      <c r="AF800" s="85"/>
      <c r="AG800" s="85"/>
    </row>
    <row r="801" spans="23:33" ht="14.25" customHeight="1">
      <c r="W801" s="85"/>
      <c r="AC801" s="85"/>
      <c r="AD801" s="85"/>
      <c r="AE801" s="85"/>
      <c r="AF801" s="85"/>
      <c r="AG801" s="85"/>
    </row>
    <row r="802" spans="23:33" ht="14.25" customHeight="1">
      <c r="W802" s="85"/>
      <c r="AC802" s="85"/>
      <c r="AD802" s="85"/>
      <c r="AE802" s="85"/>
      <c r="AF802" s="85"/>
      <c r="AG802" s="85"/>
    </row>
    <row r="803" spans="23:33" ht="14.25" customHeight="1">
      <c r="W803" s="85"/>
      <c r="AC803" s="85"/>
      <c r="AD803" s="85"/>
      <c r="AE803" s="85"/>
      <c r="AF803" s="85"/>
      <c r="AG803" s="85"/>
    </row>
    <row r="804" spans="23:33" ht="14.25" customHeight="1">
      <c r="W804" s="85"/>
      <c r="AC804" s="85"/>
      <c r="AD804" s="85"/>
      <c r="AE804" s="85"/>
      <c r="AF804" s="85"/>
      <c r="AG804" s="85"/>
    </row>
    <row r="805" spans="23:33" ht="14.25" customHeight="1">
      <c r="W805" s="85"/>
      <c r="AC805" s="85"/>
      <c r="AD805" s="85"/>
      <c r="AE805" s="85"/>
      <c r="AF805" s="85"/>
      <c r="AG805" s="85"/>
    </row>
    <row r="806" spans="23:33" ht="14.25" customHeight="1">
      <c r="W806" s="85"/>
      <c r="AC806" s="85"/>
      <c r="AD806" s="85"/>
      <c r="AE806" s="85"/>
      <c r="AF806" s="85"/>
      <c r="AG806" s="85"/>
    </row>
    <row r="807" spans="23:33" ht="14.25" customHeight="1">
      <c r="W807" s="85"/>
      <c r="AC807" s="85"/>
      <c r="AD807" s="85"/>
      <c r="AE807" s="85"/>
      <c r="AF807" s="85"/>
      <c r="AG807" s="85"/>
    </row>
    <row r="808" spans="23:33" ht="14.25" customHeight="1">
      <c r="W808" s="85"/>
      <c r="AC808" s="85"/>
      <c r="AD808" s="85"/>
      <c r="AE808" s="85"/>
      <c r="AF808" s="85"/>
      <c r="AG808" s="85"/>
    </row>
    <row r="809" spans="23:33" ht="14.25" customHeight="1">
      <c r="W809" s="85"/>
      <c r="AC809" s="85"/>
      <c r="AD809" s="85"/>
      <c r="AE809" s="85"/>
      <c r="AF809" s="85"/>
      <c r="AG809" s="85"/>
    </row>
    <row r="810" spans="23:33" ht="14.25" customHeight="1">
      <c r="W810" s="85"/>
      <c r="AC810" s="85"/>
      <c r="AD810" s="85"/>
      <c r="AE810" s="85"/>
      <c r="AF810" s="85"/>
      <c r="AG810" s="85"/>
    </row>
    <row r="811" spans="23:33" ht="14.25" customHeight="1">
      <c r="W811" s="85"/>
      <c r="AC811" s="85"/>
      <c r="AD811" s="85"/>
      <c r="AE811" s="85"/>
      <c r="AF811" s="85"/>
      <c r="AG811" s="85"/>
    </row>
    <row r="812" spans="23:33" ht="14.25" customHeight="1">
      <c r="W812" s="85"/>
      <c r="AC812" s="85"/>
      <c r="AD812" s="85"/>
      <c r="AE812" s="85"/>
      <c r="AF812" s="85"/>
      <c r="AG812" s="85"/>
    </row>
    <row r="813" spans="23:33" ht="14.25" customHeight="1">
      <c r="W813" s="85"/>
      <c r="AC813" s="85"/>
      <c r="AD813" s="85"/>
      <c r="AE813" s="85"/>
      <c r="AF813" s="85"/>
      <c r="AG813" s="85"/>
    </row>
    <row r="814" spans="23:33" ht="14.25" customHeight="1">
      <c r="W814" s="85"/>
      <c r="AC814" s="85"/>
      <c r="AD814" s="85"/>
      <c r="AE814" s="85"/>
      <c r="AF814" s="85"/>
      <c r="AG814" s="85"/>
    </row>
    <row r="815" spans="23:33" ht="14.25" customHeight="1">
      <c r="W815" s="85"/>
      <c r="AC815" s="85"/>
      <c r="AD815" s="85"/>
      <c r="AE815" s="85"/>
      <c r="AF815" s="85"/>
      <c r="AG815" s="85"/>
    </row>
    <row r="816" spans="23:33" ht="14.25" customHeight="1">
      <c r="W816" s="85"/>
      <c r="AC816" s="85"/>
      <c r="AD816" s="85"/>
      <c r="AE816" s="85"/>
      <c r="AF816" s="85"/>
      <c r="AG816" s="85"/>
    </row>
    <row r="817" spans="23:33" ht="14.25" customHeight="1">
      <c r="W817" s="85"/>
      <c r="AC817" s="85"/>
      <c r="AD817" s="85"/>
      <c r="AE817" s="85"/>
      <c r="AF817" s="85"/>
      <c r="AG817" s="85"/>
    </row>
    <row r="818" spans="23:33" ht="14.25" customHeight="1">
      <c r="W818" s="85"/>
      <c r="AC818" s="85"/>
      <c r="AD818" s="85"/>
      <c r="AE818" s="85"/>
      <c r="AF818" s="85"/>
      <c r="AG818" s="85"/>
    </row>
    <row r="819" spans="23:33" ht="14.25" customHeight="1">
      <c r="W819" s="85"/>
      <c r="AC819" s="85"/>
      <c r="AD819" s="85"/>
      <c r="AE819" s="85"/>
      <c r="AF819" s="85"/>
      <c r="AG819" s="85"/>
    </row>
    <row r="820" spans="23:33" ht="14.25" customHeight="1">
      <c r="W820" s="85"/>
      <c r="AC820" s="85"/>
      <c r="AD820" s="85"/>
      <c r="AE820" s="85"/>
      <c r="AF820" s="85"/>
      <c r="AG820" s="85"/>
    </row>
    <row r="821" spans="23:33" ht="14.25" customHeight="1">
      <c r="W821" s="85"/>
      <c r="AC821" s="85"/>
      <c r="AD821" s="85"/>
      <c r="AE821" s="85"/>
      <c r="AF821" s="85"/>
      <c r="AG821" s="85"/>
    </row>
    <row r="822" spans="23:33" ht="14.25" customHeight="1">
      <c r="W822" s="85"/>
      <c r="AC822" s="85"/>
      <c r="AD822" s="85"/>
      <c r="AE822" s="85"/>
      <c r="AF822" s="85"/>
      <c r="AG822" s="85"/>
    </row>
    <row r="823" spans="23:33" ht="14.25" customHeight="1">
      <c r="W823" s="85"/>
      <c r="AC823" s="85"/>
      <c r="AD823" s="85"/>
      <c r="AE823" s="85"/>
      <c r="AF823" s="85"/>
      <c r="AG823" s="85"/>
    </row>
    <row r="824" spans="23:33" ht="14.25" customHeight="1">
      <c r="W824" s="85"/>
      <c r="AC824" s="85"/>
      <c r="AD824" s="85"/>
      <c r="AE824" s="85"/>
      <c r="AF824" s="85"/>
      <c r="AG824" s="85"/>
    </row>
    <row r="825" spans="23:33" ht="14.25" customHeight="1">
      <c r="W825" s="85"/>
      <c r="AC825" s="85"/>
      <c r="AD825" s="85"/>
      <c r="AE825" s="85"/>
      <c r="AF825" s="85"/>
      <c r="AG825" s="85"/>
    </row>
    <row r="826" spans="23:33" ht="14.25" customHeight="1">
      <c r="W826" s="85"/>
      <c r="AC826" s="85"/>
      <c r="AD826" s="85"/>
      <c r="AE826" s="85"/>
      <c r="AF826" s="85"/>
      <c r="AG826" s="85"/>
    </row>
    <row r="827" spans="23:33" ht="14.25" customHeight="1">
      <c r="W827" s="85"/>
      <c r="AC827" s="85"/>
      <c r="AD827" s="85"/>
      <c r="AE827" s="85"/>
      <c r="AF827" s="85"/>
      <c r="AG827" s="85"/>
    </row>
    <row r="828" spans="23:33" ht="14.25" customHeight="1">
      <c r="W828" s="85"/>
      <c r="AC828" s="85"/>
      <c r="AD828" s="85"/>
      <c r="AE828" s="85"/>
      <c r="AF828" s="85"/>
      <c r="AG828" s="85"/>
    </row>
    <row r="829" spans="23:33" ht="14.25" customHeight="1">
      <c r="W829" s="85"/>
      <c r="AC829" s="85"/>
      <c r="AD829" s="85"/>
      <c r="AE829" s="85"/>
      <c r="AF829" s="85"/>
      <c r="AG829" s="85"/>
    </row>
    <row r="830" spans="23:33" ht="14.25" customHeight="1">
      <c r="W830" s="85"/>
      <c r="AC830" s="85"/>
      <c r="AD830" s="85"/>
      <c r="AE830" s="85"/>
      <c r="AF830" s="85"/>
      <c r="AG830" s="85"/>
    </row>
    <row r="831" spans="23:33" ht="14.25" customHeight="1">
      <c r="W831" s="85"/>
      <c r="AC831" s="85"/>
      <c r="AD831" s="85"/>
      <c r="AE831" s="85"/>
      <c r="AF831" s="85"/>
      <c r="AG831" s="85"/>
    </row>
    <row r="832" spans="23:33" ht="14.25" customHeight="1">
      <c r="W832" s="85"/>
      <c r="AC832" s="85"/>
      <c r="AD832" s="85"/>
      <c r="AE832" s="85"/>
      <c r="AF832" s="85"/>
      <c r="AG832" s="85"/>
    </row>
    <row r="833" spans="23:33" ht="14.25" customHeight="1">
      <c r="W833" s="85"/>
      <c r="AC833" s="85"/>
      <c r="AD833" s="85"/>
      <c r="AE833" s="85"/>
      <c r="AF833" s="85"/>
      <c r="AG833" s="85"/>
    </row>
    <row r="834" spans="23:33" ht="14.25" customHeight="1">
      <c r="W834" s="85"/>
      <c r="AC834" s="85"/>
      <c r="AD834" s="85"/>
      <c r="AE834" s="85"/>
      <c r="AF834" s="85"/>
      <c r="AG834" s="85"/>
    </row>
    <row r="835" spans="23:33" ht="14.25" customHeight="1">
      <c r="W835" s="85"/>
      <c r="AC835" s="85"/>
      <c r="AD835" s="85"/>
      <c r="AE835" s="85"/>
      <c r="AF835" s="85"/>
      <c r="AG835" s="85"/>
    </row>
    <row r="836" spans="23:33" ht="14.25" customHeight="1">
      <c r="W836" s="85"/>
      <c r="AC836" s="85"/>
      <c r="AD836" s="85"/>
      <c r="AE836" s="85"/>
      <c r="AF836" s="85"/>
      <c r="AG836" s="85"/>
    </row>
    <row r="837" spans="23:33" ht="14.25" customHeight="1">
      <c r="W837" s="85"/>
      <c r="AC837" s="85"/>
      <c r="AD837" s="85"/>
      <c r="AE837" s="85"/>
      <c r="AF837" s="85"/>
      <c r="AG837" s="85"/>
    </row>
    <row r="838" spans="23:33" ht="14.25" customHeight="1">
      <c r="W838" s="85"/>
      <c r="AC838" s="85"/>
      <c r="AD838" s="85"/>
      <c r="AE838" s="85"/>
      <c r="AF838" s="85"/>
      <c r="AG838" s="85"/>
    </row>
    <row r="839" spans="23:33" ht="14.25" customHeight="1">
      <c r="W839" s="85"/>
      <c r="AC839" s="85"/>
      <c r="AD839" s="85"/>
      <c r="AE839" s="85"/>
      <c r="AF839" s="85"/>
      <c r="AG839" s="85"/>
    </row>
    <row r="840" spans="23:33" ht="14.25" customHeight="1">
      <c r="W840" s="85"/>
      <c r="AC840" s="85"/>
      <c r="AD840" s="85"/>
      <c r="AE840" s="85"/>
      <c r="AF840" s="85"/>
      <c r="AG840" s="85"/>
    </row>
    <row r="841" spans="23:33" ht="14.25" customHeight="1">
      <c r="W841" s="85"/>
      <c r="AC841" s="85"/>
      <c r="AD841" s="85"/>
      <c r="AE841" s="85"/>
      <c r="AF841" s="85"/>
      <c r="AG841" s="85"/>
    </row>
    <row r="842" spans="23:33" ht="14.25" customHeight="1">
      <c r="W842" s="85"/>
      <c r="AC842" s="85"/>
      <c r="AD842" s="85"/>
      <c r="AE842" s="85"/>
      <c r="AF842" s="85"/>
      <c r="AG842" s="85"/>
    </row>
    <row r="843" spans="23:33" ht="14.25" customHeight="1">
      <c r="W843" s="85"/>
      <c r="AC843" s="85"/>
      <c r="AD843" s="85"/>
      <c r="AE843" s="85"/>
      <c r="AF843" s="85"/>
      <c r="AG843" s="85"/>
    </row>
    <row r="844" spans="23:33" ht="14.25" customHeight="1">
      <c r="W844" s="85"/>
      <c r="AC844" s="85"/>
      <c r="AD844" s="85"/>
      <c r="AE844" s="85"/>
      <c r="AF844" s="85"/>
      <c r="AG844" s="85"/>
    </row>
    <row r="845" spans="23:33" ht="14.25" customHeight="1">
      <c r="W845" s="85"/>
      <c r="AC845" s="85"/>
      <c r="AD845" s="85"/>
      <c r="AE845" s="85"/>
      <c r="AF845" s="85"/>
      <c r="AG845" s="85"/>
    </row>
    <row r="846" spans="23:33" ht="14.25" customHeight="1">
      <c r="W846" s="85"/>
      <c r="AC846" s="85"/>
      <c r="AD846" s="85"/>
      <c r="AE846" s="85"/>
      <c r="AF846" s="85"/>
      <c r="AG846" s="85"/>
    </row>
    <row r="847" spans="23:33" ht="14.25" customHeight="1">
      <c r="W847" s="85"/>
      <c r="AC847" s="85"/>
      <c r="AD847" s="85"/>
      <c r="AE847" s="85"/>
      <c r="AF847" s="85"/>
      <c r="AG847" s="85"/>
    </row>
    <row r="848" spans="23:33" ht="14.25" customHeight="1">
      <c r="W848" s="85"/>
      <c r="AC848" s="85"/>
      <c r="AD848" s="85"/>
      <c r="AE848" s="85"/>
      <c r="AF848" s="85"/>
      <c r="AG848" s="85"/>
    </row>
    <row r="849" spans="23:33" ht="14.25" customHeight="1">
      <c r="W849" s="85"/>
      <c r="AC849" s="85"/>
      <c r="AD849" s="85"/>
      <c r="AE849" s="85"/>
      <c r="AF849" s="85"/>
      <c r="AG849" s="85"/>
    </row>
    <row r="850" spans="23:33" ht="14.25" customHeight="1">
      <c r="W850" s="85"/>
      <c r="AC850" s="85"/>
      <c r="AD850" s="85"/>
      <c r="AE850" s="85"/>
      <c r="AF850" s="85"/>
      <c r="AG850" s="85"/>
    </row>
    <row r="851" spans="23:33" ht="14.25" customHeight="1">
      <c r="W851" s="85"/>
      <c r="AC851" s="85"/>
      <c r="AD851" s="85"/>
      <c r="AE851" s="85"/>
      <c r="AF851" s="85"/>
      <c r="AG851" s="85"/>
    </row>
    <row r="852" spans="23:33" ht="14.25" customHeight="1">
      <c r="W852" s="85"/>
      <c r="AC852" s="85"/>
      <c r="AD852" s="85"/>
      <c r="AE852" s="85"/>
      <c r="AF852" s="85"/>
      <c r="AG852" s="85"/>
    </row>
    <row r="853" spans="23:33" ht="14.25" customHeight="1">
      <c r="W853" s="85"/>
      <c r="AC853" s="85"/>
      <c r="AD853" s="85"/>
      <c r="AE853" s="85"/>
      <c r="AF853" s="85"/>
      <c r="AG853" s="85"/>
    </row>
    <row r="854" spans="23:33" ht="14.25" customHeight="1">
      <c r="W854" s="85"/>
      <c r="AC854" s="85"/>
      <c r="AD854" s="85"/>
      <c r="AE854" s="85"/>
      <c r="AF854" s="85"/>
      <c r="AG854" s="85"/>
    </row>
    <row r="855" spans="23:33" ht="14.25" customHeight="1">
      <c r="W855" s="85"/>
      <c r="AC855" s="85"/>
      <c r="AD855" s="85"/>
      <c r="AE855" s="85"/>
      <c r="AF855" s="85"/>
      <c r="AG855" s="85"/>
    </row>
    <row r="856" spans="23:33" ht="14.25" customHeight="1">
      <c r="W856" s="85"/>
      <c r="AC856" s="85"/>
      <c r="AD856" s="85"/>
      <c r="AE856" s="85"/>
      <c r="AF856" s="85"/>
      <c r="AG856" s="85"/>
    </row>
    <row r="857" spans="23:33" ht="14.25" customHeight="1">
      <c r="W857" s="85"/>
      <c r="AC857" s="85"/>
      <c r="AD857" s="85"/>
      <c r="AE857" s="85"/>
      <c r="AF857" s="85"/>
      <c r="AG857" s="85"/>
    </row>
    <row r="858" spans="23:33" ht="14.25" customHeight="1">
      <c r="W858" s="85"/>
      <c r="AC858" s="85"/>
      <c r="AD858" s="85"/>
      <c r="AE858" s="85"/>
      <c r="AF858" s="85"/>
      <c r="AG858" s="85"/>
    </row>
    <row r="859" spans="23:33" ht="14.25" customHeight="1">
      <c r="W859" s="85"/>
      <c r="AC859" s="85"/>
      <c r="AD859" s="85"/>
      <c r="AE859" s="85"/>
      <c r="AF859" s="85"/>
      <c r="AG859" s="85"/>
    </row>
    <row r="860" spans="23:33" ht="14.25" customHeight="1">
      <c r="W860" s="85"/>
      <c r="AC860" s="85"/>
      <c r="AD860" s="85"/>
      <c r="AE860" s="85"/>
      <c r="AF860" s="85"/>
      <c r="AG860" s="85"/>
    </row>
    <row r="861" spans="23:33" ht="14.25" customHeight="1">
      <c r="W861" s="85"/>
      <c r="AC861" s="85"/>
      <c r="AD861" s="85"/>
      <c r="AE861" s="85"/>
      <c r="AF861" s="85"/>
      <c r="AG861" s="85"/>
    </row>
    <row r="862" spans="23:33" ht="14.25" customHeight="1">
      <c r="W862" s="85"/>
      <c r="AC862" s="85"/>
      <c r="AD862" s="85"/>
      <c r="AE862" s="85"/>
      <c r="AF862" s="85"/>
      <c r="AG862" s="85"/>
    </row>
    <row r="863" spans="23:33" ht="14.25" customHeight="1">
      <c r="W863" s="85"/>
      <c r="AC863" s="85"/>
      <c r="AD863" s="85"/>
      <c r="AE863" s="85"/>
      <c r="AF863" s="85"/>
      <c r="AG863" s="85"/>
    </row>
    <row r="864" spans="23:33" ht="14.25" customHeight="1">
      <c r="W864" s="85"/>
      <c r="AC864" s="85"/>
      <c r="AD864" s="85"/>
      <c r="AE864" s="85"/>
      <c r="AF864" s="85"/>
      <c r="AG864" s="85"/>
    </row>
    <row r="865" spans="23:33" ht="14.25" customHeight="1">
      <c r="W865" s="85"/>
      <c r="AC865" s="85"/>
      <c r="AD865" s="85"/>
      <c r="AE865" s="85"/>
      <c r="AF865" s="85"/>
      <c r="AG865" s="85"/>
    </row>
    <row r="866" spans="23:33" ht="14.25" customHeight="1">
      <c r="W866" s="85"/>
      <c r="AC866" s="85"/>
      <c r="AD866" s="85"/>
      <c r="AE866" s="85"/>
      <c r="AF866" s="85"/>
      <c r="AG866" s="85"/>
    </row>
    <row r="867" spans="23:33" ht="14.25" customHeight="1">
      <c r="W867" s="85"/>
      <c r="AC867" s="85"/>
      <c r="AD867" s="85"/>
      <c r="AE867" s="85"/>
      <c r="AF867" s="85"/>
      <c r="AG867" s="85"/>
    </row>
    <row r="868" spans="23:33" ht="14.25" customHeight="1">
      <c r="W868" s="85"/>
      <c r="AC868" s="85"/>
      <c r="AD868" s="85"/>
      <c r="AE868" s="85"/>
      <c r="AF868" s="85"/>
      <c r="AG868" s="85"/>
    </row>
    <row r="869" spans="23:33" ht="14.25" customHeight="1">
      <c r="W869" s="85"/>
      <c r="AC869" s="85"/>
      <c r="AD869" s="85"/>
      <c r="AE869" s="85"/>
      <c r="AF869" s="85"/>
      <c r="AG869" s="85"/>
    </row>
    <row r="870" spans="23:33" ht="14.25" customHeight="1">
      <c r="W870" s="85"/>
      <c r="AC870" s="85"/>
      <c r="AD870" s="85"/>
      <c r="AE870" s="85"/>
      <c r="AF870" s="85"/>
      <c r="AG870" s="85"/>
    </row>
    <row r="871" spans="23:33" ht="14.25" customHeight="1">
      <c r="W871" s="85"/>
      <c r="AC871" s="85"/>
      <c r="AD871" s="85"/>
      <c r="AE871" s="85"/>
      <c r="AF871" s="85"/>
      <c r="AG871" s="85"/>
    </row>
    <row r="872" spans="23:33" ht="14.25" customHeight="1">
      <c r="W872" s="85"/>
      <c r="AC872" s="85"/>
      <c r="AD872" s="85"/>
      <c r="AE872" s="85"/>
      <c r="AF872" s="85"/>
      <c r="AG872" s="85"/>
    </row>
    <row r="873" spans="23:33" ht="14.25" customHeight="1">
      <c r="W873" s="85"/>
      <c r="AC873" s="85"/>
      <c r="AD873" s="85"/>
      <c r="AE873" s="85"/>
      <c r="AF873" s="85"/>
      <c r="AG873" s="85"/>
    </row>
    <row r="874" spans="23:33" ht="14.25" customHeight="1">
      <c r="W874" s="85"/>
      <c r="AC874" s="85"/>
      <c r="AD874" s="85"/>
      <c r="AE874" s="85"/>
      <c r="AF874" s="85"/>
      <c r="AG874" s="85"/>
    </row>
    <row r="875" spans="23:33" ht="14.25" customHeight="1">
      <c r="W875" s="85"/>
      <c r="AC875" s="85"/>
      <c r="AD875" s="85"/>
      <c r="AE875" s="85"/>
      <c r="AF875" s="85"/>
      <c r="AG875" s="85"/>
    </row>
    <row r="876" spans="23:33" ht="14.25" customHeight="1">
      <c r="W876" s="85"/>
      <c r="AC876" s="85"/>
      <c r="AD876" s="85"/>
      <c r="AE876" s="85"/>
      <c r="AF876" s="85"/>
      <c r="AG876" s="85"/>
    </row>
    <row r="877" spans="23:33" ht="14.25" customHeight="1">
      <c r="W877" s="85"/>
      <c r="AC877" s="85"/>
      <c r="AD877" s="85"/>
      <c r="AE877" s="85"/>
      <c r="AF877" s="85"/>
      <c r="AG877" s="85"/>
    </row>
    <row r="878" spans="23:33" ht="14.25" customHeight="1">
      <c r="W878" s="85"/>
      <c r="AC878" s="85"/>
      <c r="AD878" s="85"/>
      <c r="AE878" s="85"/>
      <c r="AF878" s="85"/>
      <c r="AG878" s="85"/>
    </row>
    <row r="879" spans="23:33" ht="14.25" customHeight="1">
      <c r="W879" s="85"/>
      <c r="AC879" s="85"/>
      <c r="AD879" s="85"/>
      <c r="AE879" s="85"/>
      <c r="AF879" s="85"/>
      <c r="AG879" s="85"/>
    </row>
    <row r="880" spans="23:33" ht="14.25" customHeight="1">
      <c r="W880" s="85"/>
      <c r="AC880" s="85"/>
      <c r="AD880" s="85"/>
      <c r="AE880" s="85"/>
      <c r="AF880" s="85"/>
      <c r="AG880" s="85"/>
    </row>
    <row r="881" spans="23:33" ht="14.25" customHeight="1">
      <c r="W881" s="85"/>
      <c r="AC881" s="85"/>
      <c r="AD881" s="85"/>
      <c r="AE881" s="85"/>
      <c r="AF881" s="85"/>
      <c r="AG881" s="85"/>
    </row>
    <row r="882" spans="23:33" ht="14.25" customHeight="1">
      <c r="W882" s="85"/>
      <c r="AC882" s="85"/>
      <c r="AD882" s="85"/>
      <c r="AE882" s="85"/>
      <c r="AF882" s="85"/>
      <c r="AG882" s="85"/>
    </row>
    <row r="883" spans="23:33" ht="14.25" customHeight="1">
      <c r="W883" s="85"/>
      <c r="AC883" s="85"/>
      <c r="AD883" s="85"/>
      <c r="AE883" s="85"/>
      <c r="AF883" s="85"/>
      <c r="AG883" s="85"/>
    </row>
    <row r="884" spans="23:33" ht="14.25" customHeight="1">
      <c r="W884" s="85"/>
      <c r="AC884" s="85"/>
      <c r="AD884" s="85"/>
      <c r="AE884" s="85"/>
      <c r="AF884" s="85"/>
      <c r="AG884" s="85"/>
    </row>
    <row r="885" spans="23:33" ht="14.25" customHeight="1">
      <c r="W885" s="85"/>
      <c r="AC885" s="85"/>
      <c r="AD885" s="85"/>
      <c r="AE885" s="85"/>
      <c r="AF885" s="85"/>
      <c r="AG885" s="85"/>
    </row>
    <row r="886" spans="23:33" ht="14.25" customHeight="1">
      <c r="W886" s="85"/>
      <c r="AC886" s="85"/>
      <c r="AD886" s="85"/>
      <c r="AE886" s="85"/>
      <c r="AF886" s="85"/>
      <c r="AG886" s="85"/>
    </row>
    <row r="887" spans="23:33" ht="14.25" customHeight="1">
      <c r="W887" s="85"/>
      <c r="AC887" s="85"/>
      <c r="AD887" s="85"/>
      <c r="AE887" s="85"/>
      <c r="AF887" s="85"/>
      <c r="AG887" s="85"/>
    </row>
    <row r="888" spans="23:33" ht="14.25" customHeight="1">
      <c r="W888" s="85"/>
      <c r="AC888" s="85"/>
      <c r="AD888" s="85"/>
      <c r="AE888" s="85"/>
      <c r="AF888" s="85"/>
      <c r="AG888" s="85"/>
    </row>
    <row r="889" spans="23:33" ht="14.25" customHeight="1">
      <c r="W889" s="85"/>
      <c r="AC889" s="85"/>
      <c r="AD889" s="85"/>
      <c r="AE889" s="85"/>
      <c r="AF889" s="85"/>
      <c r="AG889" s="85"/>
    </row>
    <row r="890" spans="23:33" ht="14.25" customHeight="1">
      <c r="W890" s="85"/>
      <c r="AC890" s="85"/>
      <c r="AD890" s="85"/>
      <c r="AE890" s="85"/>
      <c r="AF890" s="85"/>
      <c r="AG890" s="85"/>
    </row>
    <row r="891" spans="23:33" ht="14.25" customHeight="1">
      <c r="W891" s="85"/>
      <c r="AC891" s="85"/>
      <c r="AD891" s="85"/>
      <c r="AE891" s="85"/>
      <c r="AF891" s="85"/>
      <c r="AG891" s="85"/>
    </row>
    <row r="892" spans="23:33" ht="14.25" customHeight="1">
      <c r="W892" s="85"/>
      <c r="AC892" s="85"/>
      <c r="AD892" s="85"/>
      <c r="AE892" s="85"/>
      <c r="AF892" s="85"/>
      <c r="AG892" s="85"/>
    </row>
    <row r="893" spans="23:33" ht="14.25" customHeight="1">
      <c r="W893" s="85"/>
      <c r="AC893" s="85"/>
      <c r="AD893" s="85"/>
      <c r="AE893" s="85"/>
      <c r="AF893" s="85"/>
      <c r="AG893" s="85"/>
    </row>
    <row r="894" spans="23:33" ht="14.25" customHeight="1">
      <c r="W894" s="85"/>
      <c r="AC894" s="85"/>
      <c r="AD894" s="85"/>
      <c r="AE894" s="85"/>
      <c r="AF894" s="85"/>
      <c r="AG894" s="85"/>
    </row>
    <row r="895" spans="23:33" ht="14.25" customHeight="1">
      <c r="W895" s="85"/>
      <c r="AC895" s="85"/>
      <c r="AD895" s="85"/>
      <c r="AE895" s="85"/>
      <c r="AF895" s="85"/>
      <c r="AG895" s="85"/>
    </row>
    <row r="896" spans="23:33" ht="14.25" customHeight="1">
      <c r="W896" s="85"/>
      <c r="AC896" s="85"/>
      <c r="AD896" s="85"/>
      <c r="AE896" s="85"/>
      <c r="AF896" s="85"/>
      <c r="AG896" s="85"/>
    </row>
    <row r="897" spans="23:33" ht="14.25" customHeight="1">
      <c r="W897" s="85"/>
      <c r="AC897" s="85"/>
      <c r="AD897" s="85"/>
      <c r="AE897" s="85"/>
      <c r="AF897" s="85"/>
      <c r="AG897" s="85"/>
    </row>
    <row r="898" spans="23:33" ht="14.25" customHeight="1">
      <c r="W898" s="85"/>
      <c r="AC898" s="85"/>
      <c r="AD898" s="85"/>
      <c r="AE898" s="85"/>
      <c r="AF898" s="85"/>
      <c r="AG898" s="85"/>
    </row>
    <row r="899" spans="23:33" ht="14.25" customHeight="1">
      <c r="W899" s="85"/>
      <c r="AC899" s="85"/>
      <c r="AD899" s="85"/>
      <c r="AE899" s="85"/>
      <c r="AF899" s="85"/>
      <c r="AG899" s="85"/>
    </row>
    <row r="900" spans="23:33" ht="14.25" customHeight="1">
      <c r="W900" s="85"/>
      <c r="AC900" s="85"/>
      <c r="AD900" s="85"/>
      <c r="AE900" s="85"/>
      <c r="AF900" s="85"/>
      <c r="AG900" s="85"/>
    </row>
    <row r="901" spans="23:33" ht="14.25" customHeight="1">
      <c r="W901" s="85"/>
      <c r="AC901" s="85"/>
      <c r="AD901" s="85"/>
      <c r="AE901" s="85"/>
      <c r="AF901" s="85"/>
      <c r="AG901" s="85"/>
    </row>
    <row r="902" spans="23:33" ht="14.25" customHeight="1">
      <c r="W902" s="85"/>
      <c r="AC902" s="85"/>
      <c r="AD902" s="85"/>
      <c r="AE902" s="85"/>
      <c r="AF902" s="85"/>
      <c r="AG902" s="85"/>
    </row>
    <row r="903" spans="23:33" ht="14.25" customHeight="1">
      <c r="W903" s="85"/>
      <c r="AC903" s="85"/>
      <c r="AD903" s="85"/>
      <c r="AE903" s="85"/>
      <c r="AF903" s="85"/>
      <c r="AG903" s="85"/>
    </row>
    <row r="904" spans="23:33" ht="14.25" customHeight="1">
      <c r="W904" s="85"/>
      <c r="AC904" s="85"/>
      <c r="AD904" s="85"/>
      <c r="AE904" s="85"/>
      <c r="AF904" s="85"/>
      <c r="AG904" s="85"/>
    </row>
    <row r="905" spans="23:33" ht="14.25" customHeight="1">
      <c r="W905" s="85"/>
      <c r="AC905" s="85"/>
      <c r="AD905" s="85"/>
      <c r="AE905" s="85"/>
      <c r="AF905" s="85"/>
      <c r="AG905" s="85"/>
    </row>
    <row r="906" spans="23:33" ht="14.25" customHeight="1">
      <c r="W906" s="85"/>
      <c r="AC906" s="85"/>
      <c r="AD906" s="85"/>
      <c r="AE906" s="85"/>
      <c r="AF906" s="85"/>
      <c r="AG906" s="85"/>
    </row>
    <row r="907" spans="23:33" ht="14.25" customHeight="1">
      <c r="W907" s="85"/>
      <c r="AC907" s="85"/>
      <c r="AD907" s="85"/>
      <c r="AE907" s="85"/>
      <c r="AF907" s="85"/>
      <c r="AG907" s="85"/>
    </row>
    <row r="908" spans="23:33" ht="14.25" customHeight="1">
      <c r="W908" s="85"/>
      <c r="AC908" s="85"/>
      <c r="AD908" s="85"/>
      <c r="AE908" s="85"/>
      <c r="AF908" s="85"/>
      <c r="AG908" s="85"/>
    </row>
    <row r="909" spans="23:33" ht="14.25" customHeight="1">
      <c r="W909" s="85"/>
      <c r="AC909" s="85"/>
      <c r="AD909" s="85"/>
      <c r="AE909" s="85"/>
      <c r="AF909" s="85"/>
      <c r="AG909" s="85"/>
    </row>
    <row r="910" spans="23:33" ht="14.25" customHeight="1">
      <c r="W910" s="85"/>
      <c r="AC910" s="85"/>
      <c r="AD910" s="85"/>
      <c r="AE910" s="85"/>
      <c r="AF910" s="85"/>
      <c r="AG910" s="85"/>
    </row>
    <row r="911" spans="23:33" ht="14.25" customHeight="1">
      <c r="W911" s="85"/>
      <c r="AC911" s="85"/>
      <c r="AD911" s="85"/>
      <c r="AE911" s="85"/>
      <c r="AF911" s="85"/>
      <c r="AG911" s="85"/>
    </row>
    <row r="912" spans="23:33" ht="14.25" customHeight="1">
      <c r="W912" s="85"/>
      <c r="AC912" s="85"/>
      <c r="AD912" s="85"/>
      <c r="AE912" s="85"/>
      <c r="AF912" s="85"/>
      <c r="AG912" s="85"/>
    </row>
    <row r="913" spans="23:33" ht="14.25" customHeight="1">
      <c r="W913" s="85"/>
      <c r="AC913" s="85"/>
      <c r="AD913" s="85"/>
      <c r="AE913" s="85"/>
      <c r="AF913" s="85"/>
      <c r="AG913" s="85"/>
    </row>
    <row r="914" spans="23:33" ht="14.25" customHeight="1">
      <c r="W914" s="85"/>
      <c r="AC914" s="85"/>
      <c r="AD914" s="85"/>
      <c r="AE914" s="85"/>
      <c r="AF914" s="85"/>
      <c r="AG914" s="85"/>
    </row>
    <row r="915" spans="23:33" ht="14.25" customHeight="1">
      <c r="W915" s="85"/>
      <c r="AC915" s="85"/>
      <c r="AD915" s="85"/>
      <c r="AE915" s="85"/>
      <c r="AF915" s="85"/>
      <c r="AG915" s="85"/>
    </row>
    <row r="916" spans="23:33" ht="14.25" customHeight="1">
      <c r="W916" s="85"/>
      <c r="AC916" s="85"/>
      <c r="AD916" s="85"/>
      <c r="AE916" s="85"/>
      <c r="AF916" s="85"/>
      <c r="AG916" s="85"/>
    </row>
    <row r="917" spans="23:33" ht="14.25" customHeight="1">
      <c r="W917" s="85"/>
      <c r="AC917" s="85"/>
      <c r="AD917" s="85"/>
      <c r="AE917" s="85"/>
      <c r="AF917" s="85"/>
      <c r="AG917" s="85"/>
    </row>
    <row r="918" spans="23:33" ht="14.25" customHeight="1">
      <c r="W918" s="85"/>
      <c r="AC918" s="85"/>
      <c r="AD918" s="85"/>
      <c r="AE918" s="85"/>
      <c r="AF918" s="85"/>
      <c r="AG918" s="85"/>
    </row>
    <row r="919" spans="23:33" ht="14.25" customHeight="1">
      <c r="W919" s="85"/>
      <c r="AC919" s="85"/>
      <c r="AD919" s="85"/>
      <c r="AE919" s="85"/>
      <c r="AF919" s="85"/>
      <c r="AG919" s="85"/>
    </row>
    <row r="920" spans="23:33" ht="14.25" customHeight="1">
      <c r="W920" s="85"/>
      <c r="AC920" s="85"/>
      <c r="AD920" s="85"/>
      <c r="AE920" s="85"/>
      <c r="AF920" s="85"/>
      <c r="AG920" s="85"/>
    </row>
    <row r="921" spans="23:33" ht="14.25" customHeight="1">
      <c r="W921" s="85"/>
      <c r="AC921" s="85"/>
      <c r="AD921" s="85"/>
      <c r="AE921" s="85"/>
      <c r="AF921" s="85"/>
      <c r="AG921" s="85"/>
    </row>
    <row r="922" spans="23:33" ht="14.25" customHeight="1">
      <c r="W922" s="85"/>
      <c r="AC922" s="85"/>
      <c r="AD922" s="85"/>
      <c r="AE922" s="85"/>
      <c r="AF922" s="85"/>
      <c r="AG922" s="85"/>
    </row>
    <row r="923" spans="23:33" ht="14.25" customHeight="1">
      <c r="W923" s="85"/>
      <c r="AC923" s="85"/>
      <c r="AD923" s="85"/>
      <c r="AE923" s="85"/>
      <c r="AF923" s="85"/>
      <c r="AG923" s="85"/>
    </row>
    <row r="924" spans="23:33" ht="14.25" customHeight="1">
      <c r="W924" s="85"/>
      <c r="AC924" s="85"/>
      <c r="AD924" s="85"/>
      <c r="AE924" s="85"/>
      <c r="AF924" s="85"/>
      <c r="AG924" s="85"/>
    </row>
    <row r="925" spans="23:33" ht="14.25" customHeight="1">
      <c r="W925" s="85"/>
      <c r="AC925" s="85"/>
      <c r="AD925" s="85"/>
      <c r="AE925" s="85"/>
      <c r="AF925" s="85"/>
      <c r="AG925" s="85"/>
    </row>
    <row r="926" spans="23:33" ht="14.25" customHeight="1">
      <c r="W926" s="85"/>
      <c r="AC926" s="85"/>
      <c r="AD926" s="85"/>
      <c r="AE926" s="85"/>
      <c r="AF926" s="85"/>
      <c r="AG926" s="85"/>
    </row>
    <row r="927" spans="23:33" ht="14.25" customHeight="1">
      <c r="W927" s="85"/>
      <c r="AC927" s="85"/>
      <c r="AD927" s="85"/>
      <c r="AE927" s="85"/>
      <c r="AF927" s="85"/>
      <c r="AG927" s="85"/>
    </row>
    <row r="928" spans="23:33" ht="14.25" customHeight="1">
      <c r="W928" s="85"/>
      <c r="AC928" s="85"/>
      <c r="AD928" s="85"/>
      <c r="AE928" s="85"/>
      <c r="AF928" s="85"/>
      <c r="AG928" s="85"/>
    </row>
    <row r="929" spans="23:33" ht="14.25" customHeight="1">
      <c r="W929" s="85"/>
      <c r="AC929" s="85"/>
      <c r="AD929" s="85"/>
      <c r="AE929" s="85"/>
      <c r="AF929" s="85"/>
      <c r="AG929" s="85"/>
    </row>
    <row r="930" spans="23:33" ht="14.25" customHeight="1">
      <c r="W930" s="85"/>
      <c r="AC930" s="85"/>
      <c r="AD930" s="85"/>
      <c r="AE930" s="85"/>
      <c r="AF930" s="85"/>
      <c r="AG930" s="85"/>
    </row>
    <row r="931" spans="23:33" ht="14.25" customHeight="1">
      <c r="W931" s="85"/>
      <c r="AC931" s="85"/>
      <c r="AD931" s="85"/>
      <c r="AE931" s="85"/>
      <c r="AF931" s="85"/>
      <c r="AG931" s="85"/>
    </row>
    <row r="932" spans="23:33" ht="14.25" customHeight="1">
      <c r="W932" s="85"/>
      <c r="AC932" s="85"/>
      <c r="AD932" s="85"/>
      <c r="AE932" s="85"/>
      <c r="AF932" s="85"/>
      <c r="AG932" s="85"/>
    </row>
    <row r="933" spans="23:33" ht="14.25" customHeight="1">
      <c r="W933" s="85"/>
      <c r="AC933" s="85"/>
      <c r="AD933" s="85"/>
      <c r="AE933" s="85"/>
      <c r="AF933" s="85"/>
      <c r="AG933" s="85"/>
    </row>
    <row r="934" spans="23:33" ht="14.25" customHeight="1">
      <c r="W934" s="85"/>
      <c r="AC934" s="85"/>
      <c r="AD934" s="85"/>
      <c r="AE934" s="85"/>
      <c r="AF934" s="85"/>
      <c r="AG934" s="85"/>
    </row>
    <row r="935" spans="23:33" ht="14.25" customHeight="1">
      <c r="W935" s="85"/>
      <c r="AC935" s="85"/>
      <c r="AD935" s="85"/>
      <c r="AE935" s="85"/>
      <c r="AF935" s="85"/>
      <c r="AG935" s="85"/>
    </row>
    <row r="936" spans="23:33" ht="14.25" customHeight="1">
      <c r="W936" s="85"/>
      <c r="AC936" s="85"/>
      <c r="AD936" s="85"/>
      <c r="AE936" s="85"/>
      <c r="AF936" s="85"/>
      <c r="AG936" s="85"/>
    </row>
    <row r="937" spans="23:33" ht="14.25" customHeight="1">
      <c r="W937" s="85"/>
      <c r="AC937" s="85"/>
      <c r="AD937" s="85"/>
      <c r="AE937" s="85"/>
      <c r="AF937" s="85"/>
      <c r="AG937" s="85"/>
    </row>
    <row r="938" spans="23:33" ht="14.25" customHeight="1">
      <c r="W938" s="85"/>
      <c r="AC938" s="85"/>
      <c r="AD938" s="85"/>
      <c r="AE938" s="85"/>
      <c r="AF938" s="85"/>
      <c r="AG938" s="85"/>
    </row>
    <row r="939" spans="23:33" ht="14.25" customHeight="1">
      <c r="W939" s="85"/>
      <c r="AC939" s="85"/>
      <c r="AD939" s="85"/>
      <c r="AE939" s="85"/>
      <c r="AF939" s="85"/>
      <c r="AG939" s="85"/>
    </row>
    <row r="940" spans="23:33" ht="14.25" customHeight="1">
      <c r="W940" s="85"/>
      <c r="AC940" s="85"/>
      <c r="AD940" s="85"/>
      <c r="AE940" s="85"/>
      <c r="AF940" s="85"/>
      <c r="AG940" s="85"/>
    </row>
    <row r="941" spans="23:33" ht="14.25" customHeight="1">
      <c r="W941" s="85"/>
      <c r="AC941" s="85"/>
      <c r="AD941" s="85"/>
      <c r="AE941" s="85"/>
      <c r="AF941" s="85"/>
      <c r="AG941" s="85"/>
    </row>
    <row r="942" spans="23:33" ht="14.25" customHeight="1">
      <c r="W942" s="85"/>
      <c r="AC942" s="85"/>
      <c r="AD942" s="85"/>
      <c r="AE942" s="85"/>
      <c r="AF942" s="85"/>
      <c r="AG942" s="85"/>
    </row>
    <row r="943" spans="23:33" ht="14.25" customHeight="1">
      <c r="W943" s="85"/>
      <c r="AC943" s="85"/>
      <c r="AD943" s="85"/>
      <c r="AE943" s="85"/>
      <c r="AF943" s="85"/>
      <c r="AG943" s="85"/>
    </row>
    <row r="944" spans="23:33" ht="14.25" customHeight="1">
      <c r="W944" s="85"/>
      <c r="AC944" s="85"/>
      <c r="AD944" s="85"/>
      <c r="AE944" s="85"/>
      <c r="AF944" s="85"/>
      <c r="AG944" s="85"/>
    </row>
    <row r="945" spans="23:33" ht="14.25" customHeight="1">
      <c r="W945" s="85"/>
      <c r="AC945" s="85"/>
      <c r="AD945" s="85"/>
      <c r="AE945" s="85"/>
      <c r="AF945" s="85"/>
      <c r="AG945" s="85"/>
    </row>
    <row r="946" spans="23:33" ht="14.25" customHeight="1">
      <c r="W946" s="85"/>
      <c r="AC946" s="85"/>
      <c r="AD946" s="85"/>
      <c r="AE946" s="85"/>
      <c r="AF946" s="85"/>
      <c r="AG946" s="85"/>
    </row>
    <row r="947" spans="23:33" ht="14.25" customHeight="1">
      <c r="W947" s="85"/>
      <c r="AC947" s="85"/>
      <c r="AD947" s="85"/>
      <c r="AE947" s="85"/>
      <c r="AF947" s="85"/>
      <c r="AG947" s="85"/>
    </row>
    <row r="948" spans="23:33" ht="14.25" customHeight="1">
      <c r="W948" s="85"/>
      <c r="AC948" s="85"/>
      <c r="AD948" s="85"/>
      <c r="AE948" s="85"/>
      <c r="AF948" s="85"/>
      <c r="AG948" s="85"/>
    </row>
    <row r="949" spans="23:33" ht="14.25" customHeight="1">
      <c r="W949" s="85"/>
      <c r="AC949" s="85"/>
      <c r="AD949" s="85"/>
      <c r="AE949" s="85"/>
      <c r="AF949" s="85"/>
      <c r="AG949" s="85"/>
    </row>
    <row r="950" spans="23:33" ht="14.25" customHeight="1">
      <c r="W950" s="85"/>
      <c r="AC950" s="85"/>
      <c r="AD950" s="85"/>
      <c r="AE950" s="85"/>
      <c r="AF950" s="85"/>
      <c r="AG950" s="85"/>
    </row>
    <row r="951" spans="23:33" ht="14.25" customHeight="1">
      <c r="W951" s="85"/>
      <c r="AC951" s="85"/>
      <c r="AD951" s="85"/>
      <c r="AE951" s="85"/>
      <c r="AF951" s="85"/>
      <c r="AG951" s="85"/>
    </row>
    <row r="952" spans="23:33" ht="14.25" customHeight="1">
      <c r="W952" s="85"/>
      <c r="AC952" s="85"/>
      <c r="AD952" s="85"/>
      <c r="AE952" s="85"/>
      <c r="AF952" s="85"/>
      <c r="AG952" s="85"/>
    </row>
    <row r="953" spans="23:33" ht="14.25" customHeight="1">
      <c r="W953" s="85"/>
      <c r="AC953" s="85"/>
      <c r="AD953" s="85"/>
      <c r="AE953" s="85"/>
      <c r="AF953" s="85"/>
      <c r="AG953" s="85"/>
    </row>
    <row r="954" spans="23:33" ht="14.25" customHeight="1">
      <c r="W954" s="85"/>
      <c r="AC954" s="85"/>
      <c r="AD954" s="85"/>
      <c r="AE954" s="85"/>
      <c r="AF954" s="85"/>
      <c r="AG954" s="85"/>
    </row>
    <row r="955" spans="23:33" ht="14.25" customHeight="1">
      <c r="W955" s="85"/>
      <c r="AC955" s="85"/>
      <c r="AD955" s="85"/>
      <c r="AE955" s="85"/>
      <c r="AF955" s="85"/>
      <c r="AG955" s="85"/>
    </row>
    <row r="956" spans="23:33" ht="14.25" customHeight="1">
      <c r="W956" s="85"/>
      <c r="AC956" s="85"/>
      <c r="AD956" s="85"/>
      <c r="AE956" s="85"/>
      <c r="AF956" s="85"/>
      <c r="AG956" s="85"/>
    </row>
    <row r="957" spans="23:33" ht="14.25" customHeight="1">
      <c r="W957" s="85"/>
      <c r="AC957" s="85"/>
      <c r="AD957" s="85"/>
      <c r="AE957" s="85"/>
      <c r="AF957" s="85"/>
      <c r="AG957" s="85"/>
    </row>
    <row r="958" spans="23:33" ht="14.25" customHeight="1">
      <c r="W958" s="85"/>
      <c r="AC958" s="85"/>
      <c r="AD958" s="85"/>
      <c r="AE958" s="85"/>
      <c r="AF958" s="85"/>
      <c r="AG958" s="85"/>
    </row>
    <row r="959" spans="23:33" ht="14.25" customHeight="1">
      <c r="W959" s="85"/>
      <c r="AC959" s="85"/>
      <c r="AD959" s="85"/>
      <c r="AE959" s="85"/>
      <c r="AF959" s="85"/>
      <c r="AG959" s="85"/>
    </row>
    <row r="960" spans="23:33" ht="14.25" customHeight="1">
      <c r="W960" s="85"/>
      <c r="AC960" s="85"/>
      <c r="AD960" s="85"/>
      <c r="AE960" s="85"/>
      <c r="AF960" s="85"/>
      <c r="AG960" s="85"/>
    </row>
    <row r="961" spans="23:33" ht="14.25" customHeight="1">
      <c r="W961" s="85"/>
      <c r="AC961" s="85"/>
      <c r="AD961" s="85"/>
      <c r="AE961" s="85"/>
      <c r="AF961" s="85"/>
      <c r="AG961" s="85"/>
    </row>
    <row r="962" spans="23:33" ht="14.25" customHeight="1">
      <c r="W962" s="85"/>
      <c r="AC962" s="85"/>
      <c r="AD962" s="85"/>
      <c r="AE962" s="85"/>
      <c r="AF962" s="85"/>
      <c r="AG962" s="85"/>
    </row>
    <row r="963" spans="23:33" ht="14.25" customHeight="1">
      <c r="W963" s="85"/>
      <c r="AC963" s="85"/>
      <c r="AD963" s="85"/>
      <c r="AE963" s="85"/>
      <c r="AF963" s="85"/>
      <c r="AG963" s="85"/>
    </row>
    <row r="964" spans="23:33" ht="14.25" customHeight="1">
      <c r="W964" s="85"/>
      <c r="AC964" s="85"/>
      <c r="AD964" s="85"/>
      <c r="AE964" s="85"/>
      <c r="AF964" s="85"/>
      <c r="AG964" s="85"/>
    </row>
    <row r="965" spans="23:33" ht="14.25" customHeight="1">
      <c r="W965" s="85"/>
      <c r="AC965" s="85"/>
      <c r="AD965" s="85"/>
      <c r="AE965" s="85"/>
      <c r="AF965" s="85"/>
      <c r="AG965" s="85"/>
    </row>
    <row r="966" spans="23:33" ht="14.25" customHeight="1">
      <c r="W966" s="85"/>
      <c r="AC966" s="85"/>
      <c r="AD966" s="85"/>
      <c r="AE966" s="85"/>
      <c r="AF966" s="85"/>
      <c r="AG966" s="85"/>
    </row>
    <row r="967" spans="23:33" ht="14.25" customHeight="1">
      <c r="W967" s="85"/>
      <c r="AC967" s="85"/>
      <c r="AD967" s="85"/>
      <c r="AE967" s="85"/>
      <c r="AF967" s="85"/>
      <c r="AG967" s="85"/>
    </row>
    <row r="968" spans="23:33" ht="14.25" customHeight="1">
      <c r="W968" s="85"/>
      <c r="AC968" s="85"/>
      <c r="AD968" s="85"/>
      <c r="AE968" s="85"/>
      <c r="AF968" s="85"/>
      <c r="AG968" s="85"/>
    </row>
    <row r="969" spans="23:33" ht="14.25" customHeight="1">
      <c r="W969" s="85"/>
      <c r="AC969" s="85"/>
      <c r="AD969" s="85"/>
      <c r="AE969" s="85"/>
      <c r="AF969" s="85"/>
      <c r="AG969" s="85"/>
    </row>
    <row r="970" spans="23:33" ht="14.25" customHeight="1">
      <c r="W970" s="85"/>
      <c r="AC970" s="85"/>
      <c r="AD970" s="85"/>
      <c r="AE970" s="85"/>
      <c r="AF970" s="85"/>
      <c r="AG970" s="85"/>
    </row>
    <row r="971" spans="23:33" ht="14.25" customHeight="1">
      <c r="W971" s="85"/>
      <c r="AC971" s="85"/>
      <c r="AD971" s="85"/>
      <c r="AE971" s="85"/>
      <c r="AF971" s="85"/>
      <c r="AG971" s="85"/>
    </row>
    <row r="972" spans="23:33" ht="14.25" customHeight="1">
      <c r="W972" s="85"/>
      <c r="AC972" s="85"/>
      <c r="AD972" s="85"/>
      <c r="AE972" s="85"/>
      <c r="AF972" s="85"/>
      <c r="AG972" s="85"/>
    </row>
    <row r="973" spans="23:33" ht="14.25" customHeight="1">
      <c r="W973" s="85"/>
      <c r="AC973" s="85"/>
      <c r="AD973" s="85"/>
      <c r="AE973" s="85"/>
      <c r="AF973" s="85"/>
      <c r="AG973" s="85"/>
    </row>
    <row r="974" spans="23:33" ht="14.25" customHeight="1">
      <c r="W974" s="85"/>
      <c r="AC974" s="85"/>
      <c r="AD974" s="85"/>
      <c r="AE974" s="85"/>
      <c r="AF974" s="85"/>
      <c r="AG974" s="85"/>
    </row>
    <row r="975" spans="23:33" ht="14.25" customHeight="1">
      <c r="W975" s="85"/>
      <c r="AC975" s="85"/>
      <c r="AD975" s="85"/>
      <c r="AE975" s="85"/>
      <c r="AF975" s="85"/>
      <c r="AG975" s="85"/>
    </row>
    <row r="976" spans="23:33" ht="14.25" customHeight="1">
      <c r="W976" s="85"/>
      <c r="AC976" s="85"/>
      <c r="AD976" s="85"/>
      <c r="AE976" s="85"/>
      <c r="AF976" s="85"/>
      <c r="AG976" s="85"/>
    </row>
    <row r="977" spans="23:33" ht="14.25" customHeight="1">
      <c r="W977" s="85"/>
      <c r="AC977" s="85"/>
      <c r="AD977" s="85"/>
      <c r="AE977" s="85"/>
      <c r="AF977" s="85"/>
      <c r="AG977" s="85"/>
    </row>
    <row r="978" spans="23:33" ht="14.25" customHeight="1">
      <c r="W978" s="85"/>
      <c r="AC978" s="85"/>
      <c r="AD978" s="85"/>
      <c r="AE978" s="85"/>
      <c r="AF978" s="85"/>
      <c r="AG978" s="85"/>
    </row>
    <row r="979" spans="23:33" ht="14.25" customHeight="1">
      <c r="W979" s="85"/>
      <c r="AC979" s="85"/>
      <c r="AD979" s="85"/>
      <c r="AE979" s="85"/>
      <c r="AF979" s="85"/>
      <c r="AG979" s="85"/>
    </row>
    <row r="980" spans="23:33" ht="14.25" customHeight="1">
      <c r="W980" s="85"/>
      <c r="AC980" s="85"/>
      <c r="AD980" s="85"/>
      <c r="AE980" s="85"/>
      <c r="AF980" s="85"/>
      <c r="AG980" s="85"/>
    </row>
    <row r="981" spans="23:33" ht="14.25" customHeight="1">
      <c r="W981" s="85"/>
      <c r="AC981" s="85"/>
      <c r="AD981" s="85"/>
      <c r="AE981" s="85"/>
      <c r="AF981" s="85"/>
      <c r="AG981" s="85"/>
    </row>
    <row r="982" spans="23:33" ht="14.25" customHeight="1">
      <c r="W982" s="85"/>
      <c r="AC982" s="85"/>
      <c r="AD982" s="85"/>
      <c r="AE982" s="85"/>
      <c r="AF982" s="85"/>
      <c r="AG982" s="85"/>
    </row>
    <row r="983" spans="23:33" ht="14.25" customHeight="1">
      <c r="W983" s="85"/>
      <c r="AC983" s="85"/>
      <c r="AD983" s="85"/>
      <c r="AE983" s="85"/>
      <c r="AF983" s="85"/>
      <c r="AG983" s="85"/>
    </row>
    <row r="984" spans="23:33" ht="14.25" customHeight="1">
      <c r="W984" s="85"/>
      <c r="AC984" s="85"/>
      <c r="AD984" s="85"/>
      <c r="AE984" s="85"/>
      <c r="AF984" s="85"/>
      <c r="AG984" s="85"/>
    </row>
    <row r="985" spans="23:33" ht="14.25" customHeight="1">
      <c r="W985" s="85"/>
      <c r="AC985" s="85"/>
      <c r="AD985" s="85"/>
      <c r="AE985" s="85"/>
      <c r="AF985" s="85"/>
      <c r="AG985" s="85"/>
    </row>
    <row r="986" spans="23:33" ht="14.25" customHeight="1">
      <c r="W986" s="85"/>
      <c r="AC986" s="85"/>
      <c r="AD986" s="85"/>
      <c r="AE986" s="85"/>
      <c r="AF986" s="85"/>
      <c r="AG986" s="85"/>
    </row>
    <row r="987" spans="23:33" ht="14.25" customHeight="1">
      <c r="W987" s="85"/>
      <c r="AC987" s="85"/>
      <c r="AD987" s="85"/>
      <c r="AE987" s="85"/>
      <c r="AF987" s="85"/>
      <c r="AG987" s="85"/>
    </row>
    <row r="988" spans="23:33" ht="14.25" customHeight="1">
      <c r="W988" s="85"/>
      <c r="AC988" s="85"/>
      <c r="AD988" s="85"/>
      <c r="AE988" s="85"/>
      <c r="AF988" s="85"/>
      <c r="AG988" s="85"/>
    </row>
    <row r="989" spans="23:33" ht="14.25" customHeight="1">
      <c r="W989" s="85"/>
      <c r="AC989" s="85"/>
      <c r="AD989" s="85"/>
      <c r="AE989" s="85"/>
      <c r="AF989" s="85"/>
      <c r="AG989" s="85"/>
    </row>
    <row r="990" spans="23:33" ht="14.25" customHeight="1">
      <c r="W990" s="85"/>
      <c r="AC990" s="85"/>
      <c r="AD990" s="85"/>
      <c r="AE990" s="85"/>
      <c r="AF990" s="85"/>
      <c r="AG990" s="85"/>
    </row>
    <row r="991" spans="23:33" ht="14.25" customHeight="1">
      <c r="W991" s="85"/>
      <c r="AC991" s="85"/>
      <c r="AD991" s="85"/>
      <c r="AE991" s="85"/>
      <c r="AF991" s="85"/>
      <c r="AG991" s="85"/>
    </row>
    <row r="992" spans="23:33" ht="14.25" customHeight="1">
      <c r="W992" s="85"/>
      <c r="AC992" s="85"/>
      <c r="AD992" s="85"/>
      <c r="AE992" s="85"/>
      <c r="AF992" s="85"/>
      <c r="AG992" s="85"/>
    </row>
    <row r="993" spans="23:33" ht="14.25" customHeight="1">
      <c r="W993" s="85"/>
      <c r="AC993" s="85"/>
      <c r="AD993" s="85"/>
      <c r="AE993" s="85"/>
      <c r="AF993" s="85"/>
      <c r="AG993" s="85"/>
    </row>
    <row r="994" spans="23:33" ht="14.25" customHeight="1">
      <c r="W994" s="85"/>
      <c r="AC994" s="85"/>
      <c r="AD994" s="85"/>
      <c r="AE994" s="85"/>
      <c r="AF994" s="85"/>
      <c r="AG994" s="85"/>
    </row>
    <row r="995" spans="23:33" ht="14.25" customHeight="1">
      <c r="W995" s="85"/>
      <c r="AC995" s="85"/>
      <c r="AD995" s="85"/>
      <c r="AE995" s="85"/>
      <c r="AF995" s="85"/>
      <c r="AG995" s="85"/>
    </row>
    <row r="996" spans="23:33" ht="14.25" customHeight="1">
      <c r="W996" s="85"/>
      <c r="AC996" s="85"/>
      <c r="AD996" s="85"/>
      <c r="AE996" s="85"/>
      <c r="AF996" s="85"/>
      <c r="AG996" s="85"/>
    </row>
    <row r="997" spans="23:33" ht="14.25" customHeight="1">
      <c r="W997" s="85"/>
      <c r="AC997" s="85"/>
      <c r="AD997" s="85"/>
      <c r="AE997" s="85"/>
      <c r="AF997" s="85"/>
      <c r="AG997" s="85"/>
    </row>
    <row r="998" spans="23:33" ht="14.25" customHeight="1">
      <c r="W998" s="85"/>
      <c r="AC998" s="85"/>
      <c r="AD998" s="85"/>
      <c r="AE998" s="85"/>
      <c r="AF998" s="85"/>
      <c r="AG998" s="85"/>
    </row>
    <row r="999" spans="23:33" ht="14.25" customHeight="1">
      <c r="W999" s="85"/>
      <c r="AC999" s="85"/>
      <c r="AD999" s="85"/>
      <c r="AE999" s="85"/>
      <c r="AF999" s="85"/>
      <c r="AG999" s="85"/>
    </row>
    <row r="1000" spans="23:33" ht="14.25" customHeight="1">
      <c r="W1000" s="85"/>
      <c r="AC1000" s="85"/>
      <c r="AD1000" s="85"/>
      <c r="AE1000" s="85"/>
      <c r="AF1000" s="85"/>
      <c r="AG1000" s="85"/>
    </row>
    <row r="1001" spans="23:33" ht="14.25" customHeight="1">
      <c r="W1001" s="85"/>
      <c r="AC1001" s="85"/>
      <c r="AD1001" s="85"/>
      <c r="AE1001" s="85"/>
      <c r="AF1001" s="85"/>
      <c r="AG1001" s="85"/>
    </row>
    <row r="1002" spans="23:33" ht="14.25" customHeight="1">
      <c r="W1002" s="85"/>
      <c r="AC1002" s="85"/>
      <c r="AD1002" s="85"/>
      <c r="AE1002" s="85"/>
      <c r="AF1002" s="85"/>
      <c r="AG1002" s="85"/>
    </row>
    <row r="1003" spans="23:33" ht="14.25" customHeight="1">
      <c r="W1003" s="85"/>
      <c r="AC1003" s="85"/>
      <c r="AD1003" s="85"/>
      <c r="AE1003" s="85"/>
      <c r="AF1003" s="85"/>
      <c r="AG1003" s="85"/>
    </row>
    <row r="1004" spans="23:33" ht="14.25" customHeight="1">
      <c r="W1004" s="85"/>
      <c r="AC1004" s="85"/>
      <c r="AD1004" s="85"/>
      <c r="AE1004" s="85"/>
      <c r="AF1004" s="85"/>
      <c r="AG1004" s="85"/>
    </row>
    <row r="1005" spans="23:33" ht="14.25" customHeight="1">
      <c r="W1005" s="85"/>
      <c r="AC1005" s="85"/>
      <c r="AD1005" s="85"/>
      <c r="AE1005" s="85"/>
      <c r="AF1005" s="85"/>
      <c r="AG1005" s="85"/>
    </row>
  </sheetData>
  <mergeCells count="84">
    <mergeCell ref="AC21:AC26"/>
    <mergeCell ref="AE21:AE26"/>
    <mergeCell ref="AF21:AF26"/>
    <mergeCell ref="AD21:AD26"/>
    <mergeCell ref="AG21:AG26"/>
    <mergeCell ref="K21:K26"/>
    <mergeCell ref="C21:C26"/>
    <mergeCell ref="D21:D26"/>
    <mergeCell ref="E21:E26"/>
    <mergeCell ref="F21:F26"/>
    <mergeCell ref="G21:G26"/>
    <mergeCell ref="H21:H26"/>
    <mergeCell ref="I21:I26"/>
    <mergeCell ref="J21:J26"/>
    <mergeCell ref="W21:W26"/>
    <mergeCell ref="V21:V26"/>
    <mergeCell ref="U21:U26"/>
    <mergeCell ref="L21:L26"/>
    <mergeCell ref="M21:M26"/>
    <mergeCell ref="N21:N26"/>
    <mergeCell ref="O21:O26"/>
    <mergeCell ref="P21:P26"/>
    <mergeCell ref="Q21:Q26"/>
    <mergeCell ref="R21:R26"/>
    <mergeCell ref="S21:S26"/>
    <mergeCell ref="T21:T26"/>
    <mergeCell ref="Z21:Z26"/>
    <mergeCell ref="AA21:AA26"/>
    <mergeCell ref="AB21:AB26"/>
    <mergeCell ref="Y21:Y26"/>
    <mergeCell ref="X21:X26"/>
    <mergeCell ref="B2:D5"/>
    <mergeCell ref="E2:AB5"/>
    <mergeCell ref="AC2:AE3"/>
    <mergeCell ref="AF2:AH3"/>
    <mergeCell ref="AC4:AE5"/>
    <mergeCell ref="AF4:AH5"/>
    <mergeCell ref="C8:G8"/>
    <mergeCell ref="AC8:AG8"/>
    <mergeCell ref="H8:K8"/>
    <mergeCell ref="N8:Q8"/>
    <mergeCell ref="C9:G9"/>
    <mergeCell ref="H9:K9"/>
    <mergeCell ref="N9:Q9"/>
    <mergeCell ref="H10:K10"/>
    <mergeCell ref="N10:Q10"/>
    <mergeCell ref="E13:E14"/>
    <mergeCell ref="F13:F14"/>
    <mergeCell ref="G13:G14"/>
    <mergeCell ref="H13:H14"/>
    <mergeCell ref="C10:G10"/>
    <mergeCell ref="C12:C14"/>
    <mergeCell ref="D12:D14"/>
    <mergeCell ref="E12:H12"/>
    <mergeCell ref="I12:I14"/>
    <mergeCell ref="J12:J14"/>
    <mergeCell ref="K12:K14"/>
    <mergeCell ref="L13:L14"/>
    <mergeCell ref="M13:M14"/>
    <mergeCell ref="N13:N14"/>
    <mergeCell ref="O13:O14"/>
    <mergeCell ref="T13:U13"/>
    <mergeCell ref="V13:V14"/>
    <mergeCell ref="R8:X8"/>
    <mergeCell ref="AA8:AB8"/>
    <mergeCell ref="R9:X9"/>
    <mergeCell ref="R10:X10"/>
    <mergeCell ref="L12:V12"/>
    <mergeCell ref="W12:AF12"/>
    <mergeCell ref="AG12:AG14"/>
    <mergeCell ref="P13:P14"/>
    <mergeCell ref="Q13:Q14"/>
    <mergeCell ref="R13:R14"/>
    <mergeCell ref="S13:S14"/>
    <mergeCell ref="W13:W14"/>
    <mergeCell ref="X13:X14"/>
    <mergeCell ref="Y13:Y14"/>
    <mergeCell ref="Z13:Z14"/>
    <mergeCell ref="AA13:AA14"/>
    <mergeCell ref="AB13:AB14"/>
    <mergeCell ref="AC13:AC14"/>
    <mergeCell ref="AD13:AD14"/>
    <mergeCell ref="AE13:AE14"/>
    <mergeCell ref="AF13:AF14"/>
  </mergeCells>
  <phoneticPr fontId="18" type="noConversion"/>
  <pageMargins left="0.7" right="0.7" top="0.75" bottom="0.75" header="0" footer="0"/>
  <pageSetup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1000"/>
  <sheetViews>
    <sheetView showGridLines="0" zoomScale="80" zoomScaleNormal="80" workbookViewId="0">
      <selection activeCell="G21" sqref="G21"/>
    </sheetView>
  </sheetViews>
  <sheetFormatPr baseColWidth="10" defaultColWidth="12.625" defaultRowHeight="15" customHeight="1"/>
  <cols>
    <col min="1" max="1" width="1.125" style="102" customWidth="1"/>
    <col min="2" max="2" width="1.5" style="102" customWidth="1"/>
    <col min="3" max="3" width="25.75" style="102" customWidth="1"/>
    <col min="4" max="4" width="12" style="102" customWidth="1"/>
    <col min="5" max="5" width="65.75" style="102" customWidth="1"/>
    <col min="6" max="6" width="15.375" style="102" customWidth="1"/>
    <col min="7" max="7" width="9.5" style="102" customWidth="1"/>
    <col min="8" max="10" width="6.25" style="102" customWidth="1"/>
    <col min="11" max="11" width="10.625" style="102" customWidth="1"/>
    <col min="12" max="21" width="6.25" style="102" customWidth="1"/>
    <col min="22" max="22" width="12.25" style="102" customWidth="1"/>
    <col min="23" max="23" width="1.625" style="102" customWidth="1"/>
    <col min="24" max="26" width="10.625" style="102" customWidth="1"/>
    <col min="27" max="16384" width="12.625" style="102"/>
  </cols>
  <sheetData>
    <row r="1" spans="2:23" ht="14.25" customHeight="1"/>
    <row r="2" spans="2:23" ht="25.5" customHeight="1">
      <c r="B2" s="256" t="s">
        <v>0</v>
      </c>
      <c r="C2" s="257"/>
      <c r="D2" s="258"/>
      <c r="E2" s="240" t="s">
        <v>1</v>
      </c>
      <c r="F2" s="232"/>
      <c r="G2" s="232"/>
      <c r="H2" s="232"/>
      <c r="I2" s="232"/>
      <c r="J2" s="232"/>
      <c r="K2" s="232"/>
      <c r="L2" s="232"/>
      <c r="M2" s="232"/>
      <c r="N2" s="232"/>
      <c r="O2" s="232"/>
      <c r="P2" s="233"/>
      <c r="Q2" s="240" t="s">
        <v>2</v>
      </c>
      <c r="R2" s="232"/>
      <c r="S2" s="233"/>
      <c r="T2" s="241" t="s">
        <v>3</v>
      </c>
      <c r="U2" s="232"/>
      <c r="V2" s="232"/>
      <c r="W2" s="233"/>
    </row>
    <row r="3" spans="2:23" ht="25.5" customHeight="1">
      <c r="B3" s="259"/>
      <c r="C3" s="260"/>
      <c r="D3" s="261"/>
      <c r="E3" s="234"/>
      <c r="F3" s="235"/>
      <c r="G3" s="235"/>
      <c r="H3" s="235"/>
      <c r="I3" s="235"/>
      <c r="J3" s="235"/>
      <c r="K3" s="235"/>
      <c r="L3" s="235"/>
      <c r="M3" s="235"/>
      <c r="N3" s="235"/>
      <c r="O3" s="235"/>
      <c r="P3" s="236"/>
      <c r="Q3" s="237"/>
      <c r="R3" s="238"/>
      <c r="S3" s="239"/>
      <c r="T3" s="237"/>
      <c r="U3" s="238"/>
      <c r="V3" s="238"/>
      <c r="W3" s="239"/>
    </row>
    <row r="4" spans="2:23" ht="25.5" customHeight="1">
      <c r="B4" s="259"/>
      <c r="C4" s="260"/>
      <c r="D4" s="261"/>
      <c r="E4" s="234"/>
      <c r="F4" s="235"/>
      <c r="G4" s="235"/>
      <c r="H4" s="235"/>
      <c r="I4" s="235"/>
      <c r="J4" s="235"/>
      <c r="K4" s="235"/>
      <c r="L4" s="235"/>
      <c r="M4" s="235"/>
      <c r="N4" s="235"/>
      <c r="O4" s="235"/>
      <c r="P4" s="236"/>
      <c r="Q4" s="240" t="s">
        <v>4</v>
      </c>
      <c r="R4" s="232"/>
      <c r="S4" s="233"/>
      <c r="T4" s="242">
        <v>45442</v>
      </c>
      <c r="U4" s="232"/>
      <c r="V4" s="232"/>
      <c r="W4" s="233"/>
    </row>
    <row r="5" spans="2:23" ht="25.5" customHeight="1">
      <c r="B5" s="262"/>
      <c r="C5" s="263"/>
      <c r="D5" s="264"/>
      <c r="E5" s="237"/>
      <c r="F5" s="238"/>
      <c r="G5" s="238"/>
      <c r="H5" s="238"/>
      <c r="I5" s="238"/>
      <c r="J5" s="238"/>
      <c r="K5" s="238"/>
      <c r="L5" s="238"/>
      <c r="M5" s="238"/>
      <c r="N5" s="238"/>
      <c r="O5" s="238"/>
      <c r="P5" s="239"/>
      <c r="Q5" s="237"/>
      <c r="R5" s="238"/>
      <c r="S5" s="239"/>
      <c r="T5" s="237"/>
      <c r="U5" s="238"/>
      <c r="V5" s="238"/>
      <c r="W5" s="239"/>
    </row>
    <row r="6" spans="2:23" ht="30.75" customHeight="1" thickBot="1">
      <c r="B6" s="104"/>
      <c r="C6" s="104"/>
      <c r="D6" s="104"/>
      <c r="E6" s="105"/>
      <c r="F6" s="105"/>
      <c r="G6" s="105"/>
      <c r="H6" s="105"/>
      <c r="I6" s="105"/>
      <c r="J6" s="105"/>
      <c r="K6" s="105"/>
      <c r="L6" s="105"/>
      <c r="M6" s="105"/>
      <c r="N6" s="105"/>
      <c r="O6" s="105"/>
      <c r="P6" s="105"/>
      <c r="Q6" s="105"/>
      <c r="R6" s="105"/>
      <c r="S6" s="105"/>
      <c r="T6" s="223" t="s">
        <v>66</v>
      </c>
      <c r="U6" s="224"/>
      <c r="V6" s="224"/>
      <c r="W6" s="105"/>
    </row>
    <row r="7" spans="2:23" ht="14.25" customHeight="1" thickTop="1">
      <c r="B7" s="109"/>
      <c r="C7" s="110"/>
      <c r="D7" s="110"/>
      <c r="E7" s="110"/>
      <c r="F7" s="110"/>
      <c r="G7" s="110"/>
      <c r="H7" s="110"/>
      <c r="I7" s="110"/>
      <c r="J7" s="110"/>
      <c r="K7" s="110"/>
      <c r="L7" s="110"/>
      <c r="M7" s="110"/>
      <c r="N7" s="110"/>
      <c r="O7" s="110"/>
      <c r="P7" s="110"/>
      <c r="Q7" s="110"/>
      <c r="R7" s="110"/>
      <c r="S7" s="110"/>
      <c r="T7" s="110"/>
      <c r="U7" s="110"/>
      <c r="V7" s="110"/>
      <c r="W7" s="113"/>
    </row>
    <row r="8" spans="2:23" ht="14.25" customHeight="1">
      <c r="B8" s="114"/>
      <c r="C8" s="225" t="s">
        <v>6</v>
      </c>
      <c r="D8" s="229"/>
      <c r="E8" s="228" t="s">
        <v>7</v>
      </c>
      <c r="F8" s="229"/>
      <c r="G8" s="117"/>
      <c r="H8" s="225" t="s">
        <v>207</v>
      </c>
      <c r="I8" s="226"/>
      <c r="J8" s="226"/>
      <c r="K8" s="227"/>
      <c r="L8" s="228" t="s">
        <v>85</v>
      </c>
      <c r="M8" s="226"/>
      <c r="N8" s="226"/>
      <c r="O8" s="226"/>
      <c r="P8" s="226"/>
      <c r="Q8" s="229"/>
      <c r="S8" s="129" t="s">
        <v>10</v>
      </c>
      <c r="T8" s="129"/>
      <c r="U8" s="230">
        <v>2024</v>
      </c>
      <c r="V8" s="229"/>
      <c r="W8" s="115"/>
    </row>
    <row r="9" spans="2:23" ht="14.25" customHeight="1">
      <c r="B9" s="114"/>
      <c r="C9" s="225" t="s">
        <v>11</v>
      </c>
      <c r="D9" s="227"/>
      <c r="E9" s="228" t="s">
        <v>86</v>
      </c>
      <c r="F9" s="226"/>
      <c r="G9" s="117"/>
      <c r="H9" s="225" t="s">
        <v>13</v>
      </c>
      <c r="I9" s="226"/>
      <c r="J9" s="226"/>
      <c r="K9" s="227"/>
      <c r="L9" s="228" t="s">
        <v>14</v>
      </c>
      <c r="M9" s="226"/>
      <c r="N9" s="226"/>
      <c r="O9" s="226"/>
      <c r="P9" s="226"/>
      <c r="Q9" s="229"/>
      <c r="S9" s="130"/>
      <c r="T9" s="130"/>
      <c r="U9" s="130"/>
      <c r="V9" s="130"/>
      <c r="W9" s="115"/>
    </row>
    <row r="10" spans="2:23" ht="14.25" customHeight="1">
      <c r="B10" s="114"/>
      <c r="C10" s="225" t="s">
        <v>15</v>
      </c>
      <c r="D10" s="229"/>
      <c r="E10" s="228" t="s">
        <v>16</v>
      </c>
      <c r="F10" s="229"/>
      <c r="G10" s="117"/>
      <c r="H10" s="225" t="s">
        <v>17</v>
      </c>
      <c r="I10" s="226"/>
      <c r="J10" s="226"/>
      <c r="K10" s="227"/>
      <c r="L10" s="228" t="s">
        <v>18</v>
      </c>
      <c r="M10" s="226"/>
      <c r="N10" s="226"/>
      <c r="O10" s="226"/>
      <c r="P10" s="226"/>
      <c r="Q10" s="229"/>
      <c r="S10" s="130"/>
      <c r="T10" s="130"/>
      <c r="U10" s="130"/>
      <c r="V10" s="130"/>
      <c r="W10" s="115"/>
    </row>
    <row r="11" spans="2:23" ht="14.25" customHeight="1">
      <c r="B11" s="114"/>
      <c r="W11" s="115"/>
    </row>
    <row r="12" spans="2:23" ht="34.5" customHeight="1">
      <c r="B12" s="114"/>
      <c r="C12" s="183" t="s">
        <v>19</v>
      </c>
      <c r="D12" s="183" t="s">
        <v>20</v>
      </c>
      <c r="E12" s="183" t="s">
        <v>23</v>
      </c>
      <c r="F12" s="194" t="s">
        <v>67</v>
      </c>
      <c r="G12" s="226"/>
      <c r="H12" s="226"/>
      <c r="I12" s="226"/>
      <c r="J12" s="226"/>
      <c r="K12" s="226"/>
      <c r="L12" s="227"/>
      <c r="M12" s="194" t="s">
        <v>68</v>
      </c>
      <c r="N12" s="226"/>
      <c r="O12" s="226"/>
      <c r="P12" s="226"/>
      <c r="Q12" s="226"/>
      <c r="R12" s="226"/>
      <c r="S12" s="226"/>
      <c r="T12" s="226"/>
      <c r="U12" s="226"/>
      <c r="V12" s="229"/>
      <c r="W12" s="115"/>
    </row>
    <row r="13" spans="2:23" ht="38.25" customHeight="1">
      <c r="B13" s="114"/>
      <c r="C13" s="243"/>
      <c r="D13" s="243"/>
      <c r="E13" s="243"/>
      <c r="F13" s="187" t="s">
        <v>69</v>
      </c>
      <c r="G13" s="187" t="s">
        <v>70</v>
      </c>
      <c r="H13" s="187" t="s">
        <v>71</v>
      </c>
      <c r="I13" s="244" t="s">
        <v>72</v>
      </c>
      <c r="J13" s="244" t="s">
        <v>73</v>
      </c>
      <c r="K13" s="187" t="s">
        <v>74</v>
      </c>
      <c r="L13" s="244" t="s">
        <v>75</v>
      </c>
      <c r="M13" s="244" t="s">
        <v>76</v>
      </c>
      <c r="N13" s="187" t="s">
        <v>77</v>
      </c>
      <c r="O13" s="187" t="s">
        <v>78</v>
      </c>
      <c r="P13" s="187" t="s">
        <v>79</v>
      </c>
      <c r="Q13" s="187" t="s">
        <v>80</v>
      </c>
      <c r="R13" s="187" t="s">
        <v>81</v>
      </c>
      <c r="S13" s="187" t="s">
        <v>82</v>
      </c>
      <c r="T13" s="187" t="s">
        <v>83</v>
      </c>
      <c r="U13" s="187" t="s">
        <v>84</v>
      </c>
      <c r="V13" s="187" t="s">
        <v>74</v>
      </c>
      <c r="W13" s="115"/>
    </row>
    <row r="14" spans="2:23" ht="73.5" customHeight="1">
      <c r="B14" s="114"/>
      <c r="C14" s="222"/>
      <c r="D14" s="222"/>
      <c r="E14" s="222"/>
      <c r="F14" s="222"/>
      <c r="G14" s="222"/>
      <c r="H14" s="222"/>
      <c r="I14" s="245"/>
      <c r="J14" s="245"/>
      <c r="K14" s="222"/>
      <c r="L14" s="245"/>
      <c r="M14" s="245"/>
      <c r="N14" s="222"/>
      <c r="O14" s="222"/>
      <c r="P14" s="222"/>
      <c r="Q14" s="222"/>
      <c r="R14" s="222"/>
      <c r="S14" s="222"/>
      <c r="T14" s="222"/>
      <c r="U14" s="222"/>
      <c r="V14" s="222"/>
      <c r="W14" s="115"/>
    </row>
    <row r="15" spans="2:23" ht="247.15" customHeight="1">
      <c r="B15" s="114"/>
      <c r="C15" s="37" t="s">
        <v>90</v>
      </c>
      <c r="D15" s="33" t="s">
        <v>91</v>
      </c>
      <c r="E15" s="175" t="s">
        <v>215</v>
      </c>
      <c r="F15" s="127"/>
      <c r="G15" s="127">
        <v>20483</v>
      </c>
      <c r="H15" s="127"/>
      <c r="I15" s="127"/>
      <c r="J15" s="127"/>
      <c r="K15" s="127"/>
      <c r="L15" s="128">
        <f t="shared" ref="L15:L21" si="0">SUM(F15:K15)</f>
        <v>20483</v>
      </c>
      <c r="M15" s="127"/>
      <c r="N15" s="127"/>
      <c r="O15" s="127"/>
      <c r="P15" s="127"/>
      <c r="Q15" s="127"/>
      <c r="R15" s="127"/>
      <c r="S15" s="127"/>
      <c r="T15" s="127"/>
      <c r="U15" s="127"/>
      <c r="V15" s="127">
        <f>L15</f>
        <v>20483</v>
      </c>
      <c r="W15" s="115"/>
    </row>
    <row r="16" spans="2:23" ht="187.15" customHeight="1">
      <c r="B16" s="114"/>
      <c r="C16" s="37" t="s">
        <v>97</v>
      </c>
      <c r="D16" s="34" t="s">
        <v>98</v>
      </c>
      <c r="E16" s="175" t="s">
        <v>216</v>
      </c>
      <c r="F16" s="127">
        <v>0</v>
      </c>
      <c r="G16" s="127">
        <v>10164</v>
      </c>
      <c r="H16" s="127"/>
      <c r="I16" s="127"/>
      <c r="J16" s="127"/>
      <c r="K16" s="127"/>
      <c r="L16" s="128">
        <f t="shared" si="0"/>
        <v>10164</v>
      </c>
      <c r="M16" s="127"/>
      <c r="N16" s="127"/>
      <c r="O16" s="127"/>
      <c r="P16" s="127"/>
      <c r="Q16" s="127"/>
      <c r="R16" s="127"/>
      <c r="S16" s="127"/>
      <c r="T16" s="127"/>
      <c r="U16" s="127"/>
      <c r="V16" s="127"/>
      <c r="W16" s="115"/>
    </row>
    <row r="17" spans="2:23" ht="372.6" customHeight="1">
      <c r="B17" s="114"/>
      <c r="C17" s="37" t="s">
        <v>103</v>
      </c>
      <c r="D17" s="34" t="s">
        <v>104</v>
      </c>
      <c r="E17" s="77" t="s">
        <v>198</v>
      </c>
      <c r="F17" s="127"/>
      <c r="G17" s="127"/>
      <c r="H17" s="127"/>
      <c r="I17" s="127"/>
      <c r="J17" s="127"/>
      <c r="K17" s="127">
        <v>1707343</v>
      </c>
      <c r="L17" s="128">
        <f t="shared" si="0"/>
        <v>1707343</v>
      </c>
      <c r="M17" s="127"/>
      <c r="N17" s="127"/>
      <c r="O17" s="127"/>
      <c r="P17" s="127"/>
      <c r="Q17" s="127"/>
      <c r="R17" s="127"/>
      <c r="S17" s="127"/>
      <c r="T17" s="127"/>
      <c r="U17" s="127"/>
      <c r="V17" s="127"/>
      <c r="W17" s="115"/>
    </row>
    <row r="18" spans="2:23" ht="346.15" customHeight="1">
      <c r="B18" s="114"/>
      <c r="C18" s="37" t="s">
        <v>108</v>
      </c>
      <c r="D18" s="34" t="s">
        <v>109</v>
      </c>
      <c r="E18" s="77" t="s">
        <v>206</v>
      </c>
      <c r="F18" s="127"/>
      <c r="G18" s="127">
        <v>20483</v>
      </c>
      <c r="H18" s="127"/>
      <c r="I18" s="127"/>
      <c r="J18" s="127"/>
      <c r="K18" s="127"/>
      <c r="L18" s="128">
        <f t="shared" si="0"/>
        <v>20483</v>
      </c>
      <c r="M18" s="127"/>
      <c r="N18" s="127"/>
      <c r="O18" s="127"/>
      <c r="P18" s="127"/>
      <c r="Q18" s="127"/>
      <c r="R18" s="127"/>
      <c r="S18" s="127"/>
      <c r="T18" s="127"/>
      <c r="U18" s="127"/>
      <c r="V18" s="127">
        <f t="shared" ref="V18:V22" si="1">L18</f>
        <v>20483</v>
      </c>
      <c r="W18" s="115"/>
    </row>
    <row r="19" spans="2:23" ht="90" customHeight="1">
      <c r="B19" s="114"/>
      <c r="C19" s="37" t="s">
        <v>113</v>
      </c>
      <c r="D19" s="34" t="s">
        <v>114</v>
      </c>
      <c r="E19" s="77" t="s">
        <v>185</v>
      </c>
      <c r="F19" s="127"/>
      <c r="G19" s="127"/>
      <c r="H19" s="127"/>
      <c r="I19" s="127"/>
      <c r="J19" s="127"/>
      <c r="K19" s="178">
        <v>0</v>
      </c>
      <c r="L19" s="128">
        <f t="shared" si="0"/>
        <v>0</v>
      </c>
      <c r="M19" s="127"/>
      <c r="N19" s="127"/>
      <c r="O19" s="127"/>
      <c r="P19" s="127"/>
      <c r="Q19" s="127"/>
      <c r="R19" s="127"/>
      <c r="S19" s="127"/>
      <c r="T19" s="127"/>
      <c r="U19" s="127"/>
      <c r="V19" s="127">
        <f t="shared" si="1"/>
        <v>0</v>
      </c>
      <c r="W19" s="115"/>
    </row>
    <row r="20" spans="2:23" ht="136.9" customHeight="1">
      <c r="B20" s="114"/>
      <c r="C20" s="37" t="s">
        <v>119</v>
      </c>
      <c r="D20" s="34" t="s">
        <v>120</v>
      </c>
      <c r="E20" s="77" t="s">
        <v>201</v>
      </c>
      <c r="F20" s="127"/>
      <c r="G20" s="127"/>
      <c r="H20" s="127"/>
      <c r="I20" s="127"/>
      <c r="J20" s="127"/>
      <c r="K20" s="178">
        <v>0</v>
      </c>
      <c r="L20" s="128">
        <f t="shared" si="0"/>
        <v>0</v>
      </c>
      <c r="M20" s="127"/>
      <c r="N20" s="127"/>
      <c r="O20" s="127"/>
      <c r="P20" s="127"/>
      <c r="Q20" s="127"/>
      <c r="R20" s="127"/>
      <c r="S20" s="127"/>
      <c r="T20" s="127"/>
      <c r="U20" s="127"/>
      <c r="V20" s="127">
        <f t="shared" si="1"/>
        <v>0</v>
      </c>
      <c r="W20" s="115"/>
    </row>
    <row r="21" spans="2:23" ht="236.45" customHeight="1">
      <c r="B21" s="114"/>
      <c r="C21" s="37" t="s">
        <v>122</v>
      </c>
      <c r="D21" s="34" t="s">
        <v>123</v>
      </c>
      <c r="E21" s="83" t="s">
        <v>199</v>
      </c>
      <c r="F21" s="127"/>
      <c r="G21" s="127"/>
      <c r="H21" s="127"/>
      <c r="I21" s="127"/>
      <c r="J21" s="127"/>
      <c r="K21" s="178">
        <v>0</v>
      </c>
      <c r="L21" s="128">
        <f t="shared" si="0"/>
        <v>0</v>
      </c>
      <c r="M21" s="127"/>
      <c r="N21" s="127"/>
      <c r="O21" s="127"/>
      <c r="P21" s="127"/>
      <c r="Q21" s="127"/>
      <c r="R21" s="127"/>
      <c r="S21" s="127"/>
      <c r="T21" s="127"/>
      <c r="U21" s="127"/>
      <c r="V21" s="161">
        <f t="shared" si="1"/>
        <v>0</v>
      </c>
      <c r="W21" s="115"/>
    </row>
    <row r="22" spans="2:23" ht="14.25" customHeight="1" thickBot="1">
      <c r="B22" s="120"/>
      <c r="C22" s="121"/>
      <c r="D22" s="121"/>
      <c r="E22" s="121"/>
      <c r="F22" s="121"/>
      <c r="G22" s="121"/>
      <c r="H22" s="121"/>
      <c r="I22" s="121"/>
      <c r="J22" s="121"/>
      <c r="K22" s="121"/>
      <c r="L22" s="121"/>
      <c r="M22" s="121"/>
      <c r="N22" s="121"/>
      <c r="O22" s="121"/>
      <c r="P22" s="121"/>
      <c r="Q22" s="121"/>
      <c r="R22" s="121"/>
      <c r="S22" s="121"/>
      <c r="T22" s="121"/>
      <c r="U22" s="121"/>
      <c r="V22" s="16">
        <f t="shared" si="1"/>
        <v>0</v>
      </c>
      <c r="W22" s="124"/>
    </row>
    <row r="23" spans="2:23" ht="14.25" customHeight="1" thickTop="1"/>
    <row r="24" spans="2:23" ht="14.25" customHeight="1"/>
    <row r="25" spans="2:23" ht="14.25" customHeight="1"/>
    <row r="26" spans="2:23" ht="14.25" customHeight="1"/>
    <row r="27" spans="2:23" ht="14.25" customHeight="1"/>
    <row r="28" spans="2:23" ht="14.25" customHeight="1"/>
    <row r="29" spans="2:23" ht="14.25" customHeight="1"/>
    <row r="30" spans="2:23" ht="14.25" customHeight="1"/>
    <row r="31" spans="2:23" ht="14.25" customHeight="1"/>
    <row r="32" spans="2:23"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2">
    <mergeCell ref="L13:L14"/>
    <mergeCell ref="M13:M14"/>
    <mergeCell ref="N13:N14"/>
    <mergeCell ref="O13:O14"/>
    <mergeCell ref="P13:P14"/>
    <mergeCell ref="Q13:Q14"/>
    <mergeCell ref="C10:D10"/>
    <mergeCell ref="E10:F10"/>
    <mergeCell ref="H10:K10"/>
    <mergeCell ref="L10:Q10"/>
    <mergeCell ref="C12:C14"/>
    <mergeCell ref="D12:D14"/>
    <mergeCell ref="E12:E14"/>
    <mergeCell ref="F12:L12"/>
    <mergeCell ref="M12:V12"/>
    <mergeCell ref="F13:F14"/>
    <mergeCell ref="G13:G14"/>
    <mergeCell ref="H13:H14"/>
    <mergeCell ref="I13:I14"/>
    <mergeCell ref="J13:J14"/>
    <mergeCell ref="K13:K14"/>
    <mergeCell ref="B2:D5"/>
    <mergeCell ref="E2:P5"/>
    <mergeCell ref="Q2:S3"/>
    <mergeCell ref="T2:W3"/>
    <mergeCell ref="Q4:S5"/>
    <mergeCell ref="T4:W5"/>
    <mergeCell ref="T6:V6"/>
    <mergeCell ref="H9:K9"/>
    <mergeCell ref="L9:Q9"/>
    <mergeCell ref="C8:D8"/>
    <mergeCell ref="E8:F8"/>
    <mergeCell ref="H8:K8"/>
    <mergeCell ref="L8:Q8"/>
    <mergeCell ref="U8:V8"/>
    <mergeCell ref="C9:D9"/>
    <mergeCell ref="E9:F9"/>
    <mergeCell ref="R13:R14"/>
    <mergeCell ref="S13:S14"/>
    <mergeCell ref="T13:T14"/>
    <mergeCell ref="U13:U14"/>
    <mergeCell ref="V13:V14"/>
  </mergeCells>
  <pageMargins left="0.7" right="0.7" top="0.75" bottom="0.75" header="0" footer="0"/>
  <pageSetup orientation="landscape"/>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L1000"/>
  <sheetViews>
    <sheetView showGridLines="0" topLeftCell="A24" zoomScale="50" zoomScaleNormal="50" workbookViewId="0">
      <selection activeCell="J18" sqref="J18"/>
    </sheetView>
  </sheetViews>
  <sheetFormatPr baseColWidth="10" defaultColWidth="12.625" defaultRowHeight="15" customHeight="1"/>
  <cols>
    <col min="1" max="1" width="1.125" style="102" customWidth="1"/>
    <col min="2" max="2" width="1.5" style="102" customWidth="1"/>
    <col min="3" max="3" width="15.375" style="102" customWidth="1"/>
    <col min="4" max="4" width="12.25" style="102" customWidth="1"/>
    <col min="5" max="6" width="12.625" style="102" customWidth="1"/>
    <col min="7" max="8" width="8.625" style="102" customWidth="1"/>
    <col min="9" max="9" width="9" style="102" customWidth="1"/>
    <col min="10" max="10" width="30" style="102" customWidth="1"/>
    <col min="11" max="11" width="14.125" style="102" customWidth="1"/>
    <col min="12" max="12" width="7.5" style="102" customWidth="1"/>
    <col min="13" max="13" width="6.625" style="102" customWidth="1"/>
    <col min="14" max="14" width="8.375" style="102" customWidth="1"/>
    <col min="15" max="15" width="7.5" style="102" customWidth="1"/>
    <col min="16" max="16" width="8.375" style="102" customWidth="1"/>
    <col min="17" max="17" width="8.5" style="102" customWidth="1"/>
    <col min="18" max="18" width="8.375" style="102" customWidth="1"/>
    <col min="19" max="19" width="13.125" style="102" customWidth="1"/>
    <col min="20" max="20" width="9.375" style="102" customWidth="1"/>
    <col min="21" max="21" width="6.5" style="102" customWidth="1"/>
    <col min="22" max="22" width="17.125" style="102" customWidth="1"/>
    <col min="23" max="23" width="10" style="102" customWidth="1"/>
    <col min="24" max="24" width="19.5" style="102" customWidth="1"/>
    <col min="25" max="25" width="20.25" style="102" customWidth="1"/>
    <col min="26" max="26" width="15.125" style="102" customWidth="1"/>
    <col min="27" max="27" width="41.25" style="102" customWidth="1"/>
    <col min="28" max="28" width="33.125" style="102" customWidth="1"/>
    <col min="29" max="29" width="12.75" style="102" customWidth="1"/>
    <col min="30" max="30" width="23.375" style="102" customWidth="1"/>
    <col min="31" max="31" width="8.625" style="102" customWidth="1"/>
    <col min="32" max="32" width="14.25" style="102" customWidth="1"/>
    <col min="33" max="33" width="25" style="102" customWidth="1"/>
    <col min="34" max="34" width="1.625" style="102" customWidth="1"/>
    <col min="35" max="36" width="12.625" style="102"/>
    <col min="37" max="39" width="13.5" style="102" bestFit="1" customWidth="1"/>
    <col min="40" max="16384" width="12.625" style="102"/>
  </cols>
  <sheetData>
    <row r="1" spans="2:34" ht="14.25" customHeight="1">
      <c r="W1" s="85"/>
      <c r="AB1" s="85"/>
      <c r="AC1" s="85"/>
      <c r="AD1" s="85"/>
      <c r="AE1" s="85"/>
      <c r="AF1" s="85"/>
      <c r="AG1" s="85"/>
    </row>
    <row r="2" spans="2:34" ht="25.5" customHeight="1">
      <c r="B2" s="256" t="s">
        <v>0</v>
      </c>
      <c r="C2" s="257"/>
      <c r="D2" s="258"/>
      <c r="E2" s="240" t="s">
        <v>1</v>
      </c>
      <c r="F2" s="232"/>
      <c r="G2" s="232"/>
      <c r="H2" s="232"/>
      <c r="I2" s="232"/>
      <c r="J2" s="232"/>
      <c r="K2" s="232"/>
      <c r="L2" s="232"/>
      <c r="M2" s="232"/>
      <c r="N2" s="232"/>
      <c r="O2" s="232"/>
      <c r="P2" s="232"/>
      <c r="Q2" s="232"/>
      <c r="R2" s="232"/>
      <c r="S2" s="232"/>
      <c r="T2" s="232"/>
      <c r="U2" s="232"/>
      <c r="V2" s="232"/>
      <c r="W2" s="232"/>
      <c r="X2" s="232"/>
      <c r="Y2" s="232"/>
      <c r="Z2" s="232"/>
      <c r="AA2" s="232"/>
      <c r="AB2" s="233"/>
      <c r="AC2" s="240" t="s">
        <v>2</v>
      </c>
      <c r="AD2" s="232"/>
      <c r="AE2" s="233"/>
      <c r="AF2" s="241" t="s">
        <v>3</v>
      </c>
      <c r="AG2" s="232"/>
      <c r="AH2" s="233"/>
    </row>
    <row r="3" spans="2:34" ht="25.5" customHeight="1">
      <c r="B3" s="259"/>
      <c r="C3" s="260"/>
      <c r="D3" s="261"/>
      <c r="E3" s="234"/>
      <c r="F3" s="235"/>
      <c r="G3" s="235"/>
      <c r="H3" s="235"/>
      <c r="I3" s="235"/>
      <c r="J3" s="235"/>
      <c r="K3" s="235"/>
      <c r="L3" s="235"/>
      <c r="M3" s="235"/>
      <c r="N3" s="235"/>
      <c r="O3" s="235"/>
      <c r="P3" s="235"/>
      <c r="Q3" s="235"/>
      <c r="R3" s="235"/>
      <c r="S3" s="235"/>
      <c r="T3" s="235"/>
      <c r="U3" s="235"/>
      <c r="V3" s="235"/>
      <c r="W3" s="235"/>
      <c r="X3" s="235"/>
      <c r="Y3" s="235"/>
      <c r="Z3" s="235"/>
      <c r="AA3" s="235"/>
      <c r="AB3" s="236"/>
      <c r="AC3" s="237"/>
      <c r="AD3" s="238"/>
      <c r="AE3" s="239"/>
      <c r="AF3" s="237"/>
      <c r="AG3" s="238"/>
      <c r="AH3" s="239"/>
    </row>
    <row r="4" spans="2:34" ht="25.5" customHeight="1">
      <c r="B4" s="259"/>
      <c r="C4" s="260"/>
      <c r="D4" s="261"/>
      <c r="E4" s="234"/>
      <c r="F4" s="235"/>
      <c r="G4" s="235"/>
      <c r="H4" s="235"/>
      <c r="I4" s="235"/>
      <c r="J4" s="235"/>
      <c r="K4" s="235"/>
      <c r="L4" s="235"/>
      <c r="M4" s="235"/>
      <c r="N4" s="235"/>
      <c r="O4" s="235"/>
      <c r="P4" s="235"/>
      <c r="Q4" s="235"/>
      <c r="R4" s="235"/>
      <c r="S4" s="235"/>
      <c r="T4" s="235"/>
      <c r="U4" s="235"/>
      <c r="V4" s="235"/>
      <c r="W4" s="235"/>
      <c r="X4" s="235"/>
      <c r="Y4" s="235"/>
      <c r="Z4" s="235"/>
      <c r="AA4" s="235"/>
      <c r="AB4" s="236"/>
      <c r="AC4" s="240" t="s">
        <v>4</v>
      </c>
      <c r="AD4" s="232"/>
      <c r="AE4" s="233"/>
      <c r="AF4" s="242">
        <v>45442</v>
      </c>
      <c r="AG4" s="232"/>
      <c r="AH4" s="233"/>
    </row>
    <row r="5" spans="2:34" ht="25.5" customHeight="1">
      <c r="B5" s="262"/>
      <c r="C5" s="263"/>
      <c r="D5" s="264"/>
      <c r="E5" s="237"/>
      <c r="F5" s="238"/>
      <c r="G5" s="238"/>
      <c r="H5" s="238"/>
      <c r="I5" s="238"/>
      <c r="J5" s="238"/>
      <c r="K5" s="238"/>
      <c r="L5" s="238"/>
      <c r="M5" s="238"/>
      <c r="N5" s="238"/>
      <c r="O5" s="238"/>
      <c r="P5" s="238"/>
      <c r="Q5" s="238"/>
      <c r="R5" s="238"/>
      <c r="S5" s="238"/>
      <c r="T5" s="238"/>
      <c r="U5" s="238"/>
      <c r="V5" s="238"/>
      <c r="W5" s="238"/>
      <c r="X5" s="238"/>
      <c r="Y5" s="238"/>
      <c r="Z5" s="238"/>
      <c r="AA5" s="238"/>
      <c r="AB5" s="239"/>
      <c r="AC5" s="237"/>
      <c r="AD5" s="238"/>
      <c r="AE5" s="239"/>
      <c r="AF5" s="237"/>
      <c r="AG5" s="238"/>
      <c r="AH5" s="239"/>
    </row>
    <row r="6" spans="2:34" ht="14.25" customHeight="1" thickBot="1">
      <c r="B6" s="104"/>
      <c r="C6" s="104"/>
      <c r="D6" s="104"/>
      <c r="E6" s="104"/>
      <c r="F6" s="104"/>
      <c r="G6" s="104"/>
      <c r="H6" s="105"/>
      <c r="I6" s="105"/>
      <c r="J6" s="105"/>
      <c r="K6" s="105"/>
      <c r="L6" s="105"/>
      <c r="M6" s="105"/>
      <c r="N6" s="105"/>
      <c r="O6" s="105"/>
      <c r="P6" s="105"/>
      <c r="Q6" s="105"/>
      <c r="R6" s="105"/>
      <c r="S6" s="105"/>
      <c r="T6" s="105"/>
      <c r="U6" s="105"/>
      <c r="V6" s="105"/>
      <c r="W6" s="107"/>
      <c r="X6" s="105"/>
      <c r="Y6" s="105"/>
      <c r="Z6" s="105"/>
      <c r="AA6" s="105"/>
      <c r="AB6" s="107"/>
      <c r="AC6" s="107"/>
      <c r="AD6" s="107"/>
      <c r="AE6" s="107"/>
      <c r="AF6" s="107"/>
      <c r="AG6" s="108" t="s">
        <v>5</v>
      </c>
      <c r="AH6" s="105"/>
    </row>
    <row r="7" spans="2:34" ht="14.25" customHeight="1" thickTop="1">
      <c r="B7" s="109"/>
      <c r="C7" s="110"/>
      <c r="D7" s="110"/>
      <c r="E7" s="110"/>
      <c r="F7" s="110"/>
      <c r="G7" s="110"/>
      <c r="H7" s="110"/>
      <c r="I7" s="110"/>
      <c r="J7" s="110"/>
      <c r="K7" s="110"/>
      <c r="L7" s="110"/>
      <c r="M7" s="110"/>
      <c r="N7" s="110"/>
      <c r="O7" s="110"/>
      <c r="P7" s="110"/>
      <c r="Q7" s="110"/>
      <c r="R7" s="110"/>
      <c r="S7" s="110"/>
      <c r="T7" s="110"/>
      <c r="U7" s="110"/>
      <c r="V7" s="110"/>
      <c r="W7" s="112"/>
      <c r="X7" s="110"/>
      <c r="Y7" s="110"/>
      <c r="Z7" s="110"/>
      <c r="AA7" s="110"/>
      <c r="AB7" s="112"/>
      <c r="AC7" s="112"/>
      <c r="AD7" s="112"/>
      <c r="AE7" s="112"/>
      <c r="AF7" s="112"/>
      <c r="AG7" s="112"/>
      <c r="AH7" s="113"/>
    </row>
    <row r="8" spans="2:34" ht="14.25" customHeight="1">
      <c r="B8" s="114"/>
      <c r="C8" s="225" t="s">
        <v>6</v>
      </c>
      <c r="D8" s="226"/>
      <c r="E8" s="226"/>
      <c r="F8" s="226"/>
      <c r="G8" s="229"/>
      <c r="H8" s="228" t="s">
        <v>7</v>
      </c>
      <c r="I8" s="226"/>
      <c r="J8" s="226"/>
      <c r="K8" s="229"/>
      <c r="N8" s="225" t="s">
        <v>207</v>
      </c>
      <c r="O8" s="226"/>
      <c r="P8" s="226"/>
      <c r="Q8" s="229"/>
      <c r="R8" s="291" t="s">
        <v>196</v>
      </c>
      <c r="S8" s="292"/>
      <c r="T8" s="292"/>
      <c r="U8" s="292"/>
      <c r="V8" s="292"/>
      <c r="W8" s="292"/>
      <c r="X8" s="293"/>
      <c r="AA8" s="225" t="s">
        <v>10</v>
      </c>
      <c r="AB8" s="229"/>
      <c r="AC8" s="230">
        <v>2024</v>
      </c>
      <c r="AD8" s="226"/>
      <c r="AE8" s="226"/>
      <c r="AF8" s="226"/>
      <c r="AG8" s="229"/>
      <c r="AH8" s="115"/>
    </row>
    <row r="9" spans="2:34" ht="14.25" customHeight="1">
      <c r="B9" s="114"/>
      <c r="C9" s="225" t="s">
        <v>11</v>
      </c>
      <c r="D9" s="226"/>
      <c r="E9" s="226"/>
      <c r="F9" s="226"/>
      <c r="G9" s="229"/>
      <c r="H9" s="228" t="s">
        <v>128</v>
      </c>
      <c r="I9" s="226"/>
      <c r="J9" s="226"/>
      <c r="K9" s="229"/>
      <c r="N9" s="225" t="s">
        <v>13</v>
      </c>
      <c r="O9" s="226"/>
      <c r="P9" s="226"/>
      <c r="Q9" s="229"/>
      <c r="R9" s="252" t="s">
        <v>14</v>
      </c>
      <c r="S9" s="226"/>
      <c r="T9" s="226"/>
      <c r="U9" s="226"/>
      <c r="V9" s="226"/>
      <c r="W9" s="226"/>
      <c r="X9" s="229"/>
      <c r="AB9" s="85"/>
      <c r="AC9" s="85"/>
      <c r="AD9" s="85"/>
      <c r="AE9" s="85"/>
      <c r="AF9" s="85"/>
      <c r="AG9" s="85"/>
      <c r="AH9" s="115"/>
    </row>
    <row r="10" spans="2:34" ht="14.25" customHeight="1">
      <c r="B10" s="114"/>
      <c r="C10" s="225" t="s">
        <v>15</v>
      </c>
      <c r="D10" s="226"/>
      <c r="E10" s="226"/>
      <c r="F10" s="226"/>
      <c r="G10" s="229"/>
      <c r="H10" s="228" t="s">
        <v>16</v>
      </c>
      <c r="I10" s="226"/>
      <c r="J10" s="226"/>
      <c r="K10" s="229"/>
      <c r="N10" s="225" t="s">
        <v>17</v>
      </c>
      <c r="O10" s="226"/>
      <c r="P10" s="226"/>
      <c r="Q10" s="229"/>
      <c r="R10" s="252" t="s">
        <v>18</v>
      </c>
      <c r="S10" s="226"/>
      <c r="T10" s="226"/>
      <c r="U10" s="226"/>
      <c r="V10" s="226"/>
      <c r="W10" s="226"/>
      <c r="X10" s="229"/>
      <c r="AB10" s="85"/>
      <c r="AC10" s="85"/>
      <c r="AD10" s="85"/>
      <c r="AE10" s="85"/>
      <c r="AF10" s="85"/>
      <c r="AG10" s="85"/>
      <c r="AH10" s="115"/>
    </row>
    <row r="11" spans="2:34" ht="14.25" customHeight="1">
      <c r="B11" s="114"/>
      <c r="V11" s="116"/>
      <c r="W11" s="85"/>
      <c r="Y11" s="117"/>
      <c r="AB11" s="85"/>
      <c r="AC11" s="85"/>
      <c r="AD11" s="85"/>
      <c r="AE11" s="85"/>
      <c r="AF11" s="85"/>
      <c r="AG11" s="85"/>
      <c r="AH11" s="115"/>
    </row>
    <row r="12" spans="2:34" ht="26.25" customHeight="1">
      <c r="B12" s="114"/>
      <c r="C12" s="183" t="s">
        <v>19</v>
      </c>
      <c r="D12" s="183" t="s">
        <v>20</v>
      </c>
      <c r="E12" s="193" t="s">
        <v>21</v>
      </c>
      <c r="F12" s="226"/>
      <c r="G12" s="226"/>
      <c r="H12" s="229"/>
      <c r="I12" s="183" t="s">
        <v>22</v>
      </c>
      <c r="J12" s="183" t="s">
        <v>23</v>
      </c>
      <c r="K12" s="183" t="s">
        <v>24</v>
      </c>
      <c r="L12" s="193" t="s">
        <v>25</v>
      </c>
      <c r="M12" s="226"/>
      <c r="N12" s="226"/>
      <c r="O12" s="226"/>
      <c r="P12" s="226"/>
      <c r="Q12" s="226"/>
      <c r="R12" s="226"/>
      <c r="S12" s="226"/>
      <c r="T12" s="226"/>
      <c r="U12" s="226"/>
      <c r="V12" s="229"/>
      <c r="W12" s="194" t="s">
        <v>26</v>
      </c>
      <c r="X12" s="226"/>
      <c r="Y12" s="226"/>
      <c r="Z12" s="226"/>
      <c r="AA12" s="226"/>
      <c r="AB12" s="226"/>
      <c r="AC12" s="226"/>
      <c r="AD12" s="226"/>
      <c r="AE12" s="226"/>
      <c r="AF12" s="227"/>
      <c r="AG12" s="183" t="s">
        <v>27</v>
      </c>
      <c r="AH12" s="115"/>
    </row>
    <row r="13" spans="2:34" ht="33" customHeight="1">
      <c r="B13" s="114"/>
      <c r="C13" s="243"/>
      <c r="D13" s="243"/>
      <c r="E13" s="183" t="s">
        <v>28</v>
      </c>
      <c r="F13" s="183" t="s">
        <v>29</v>
      </c>
      <c r="G13" s="183" t="s">
        <v>30</v>
      </c>
      <c r="H13" s="183" t="s">
        <v>31</v>
      </c>
      <c r="I13" s="243"/>
      <c r="J13" s="243"/>
      <c r="K13" s="243"/>
      <c r="L13" s="186" t="s">
        <v>32</v>
      </c>
      <c r="M13" s="186" t="s">
        <v>33</v>
      </c>
      <c r="N13" s="186" t="s">
        <v>34</v>
      </c>
      <c r="O13" s="186" t="s">
        <v>35</v>
      </c>
      <c r="P13" s="186" t="s">
        <v>36</v>
      </c>
      <c r="Q13" s="186" t="s">
        <v>37</v>
      </c>
      <c r="R13" s="187" t="s">
        <v>38</v>
      </c>
      <c r="S13" s="186" t="s">
        <v>39</v>
      </c>
      <c r="T13" s="188" t="s">
        <v>40</v>
      </c>
      <c r="U13" s="251"/>
      <c r="V13" s="187" t="s">
        <v>41</v>
      </c>
      <c r="W13" s="183" t="s">
        <v>42</v>
      </c>
      <c r="X13" s="183" t="s">
        <v>43</v>
      </c>
      <c r="Y13" s="183" t="s">
        <v>44</v>
      </c>
      <c r="Z13" s="183" t="s">
        <v>45</v>
      </c>
      <c r="AA13" s="183" t="s">
        <v>46</v>
      </c>
      <c r="AB13" s="183" t="s">
        <v>47</v>
      </c>
      <c r="AC13" s="183" t="s">
        <v>48</v>
      </c>
      <c r="AD13" s="183" t="s">
        <v>49</v>
      </c>
      <c r="AE13" s="183" t="s">
        <v>50</v>
      </c>
      <c r="AF13" s="183" t="s">
        <v>51</v>
      </c>
      <c r="AG13" s="243"/>
      <c r="AH13" s="115"/>
    </row>
    <row r="14" spans="2:34" ht="59.25" customHeight="1">
      <c r="B14" s="114"/>
      <c r="C14" s="222"/>
      <c r="D14" s="222"/>
      <c r="E14" s="222"/>
      <c r="F14" s="222"/>
      <c r="G14" s="222"/>
      <c r="H14" s="222"/>
      <c r="I14" s="222"/>
      <c r="J14" s="222"/>
      <c r="K14" s="222"/>
      <c r="L14" s="222"/>
      <c r="M14" s="222"/>
      <c r="N14" s="222"/>
      <c r="O14" s="222"/>
      <c r="P14" s="222"/>
      <c r="Q14" s="222"/>
      <c r="R14" s="222"/>
      <c r="S14" s="222"/>
      <c r="T14" s="12" t="s">
        <v>52</v>
      </c>
      <c r="U14" s="12" t="s">
        <v>53</v>
      </c>
      <c r="V14" s="222"/>
      <c r="W14" s="222"/>
      <c r="X14" s="222"/>
      <c r="Y14" s="222"/>
      <c r="Z14" s="222"/>
      <c r="AA14" s="222"/>
      <c r="AB14" s="222"/>
      <c r="AC14" s="222"/>
      <c r="AD14" s="222"/>
      <c r="AE14" s="222"/>
      <c r="AF14" s="222"/>
      <c r="AG14" s="222"/>
      <c r="AH14" s="115"/>
    </row>
    <row r="15" spans="2:34" ht="138.75" customHeight="1">
      <c r="B15" s="114"/>
      <c r="C15" s="37" t="s">
        <v>129</v>
      </c>
      <c r="D15" s="33" t="s">
        <v>130</v>
      </c>
      <c r="E15" s="37" t="s">
        <v>131</v>
      </c>
      <c r="F15" s="15"/>
      <c r="G15" s="24">
        <v>44.6</v>
      </c>
      <c r="H15" s="24">
        <v>45.8</v>
      </c>
      <c r="I15" s="35">
        <v>1</v>
      </c>
      <c r="J15" s="36" t="s">
        <v>132</v>
      </c>
      <c r="K15" s="18"/>
      <c r="L15" s="20"/>
      <c r="M15" s="20"/>
      <c r="N15" s="20"/>
      <c r="O15" s="20"/>
      <c r="P15" s="20"/>
      <c r="Q15" s="20"/>
      <c r="R15" s="22"/>
      <c r="S15" s="92"/>
      <c r="T15" s="20"/>
      <c r="U15" s="20"/>
      <c r="V15" s="93">
        <f>V16+V18+V20+V24+V26</f>
        <v>3400000000</v>
      </c>
      <c r="W15" s="22"/>
      <c r="X15" s="23"/>
      <c r="Y15" s="23"/>
      <c r="Z15" s="23"/>
      <c r="AA15" s="23"/>
      <c r="AB15" s="23"/>
      <c r="AC15" s="23"/>
      <c r="AD15" s="23"/>
      <c r="AE15" s="23"/>
      <c r="AF15" s="23"/>
      <c r="AG15" s="16"/>
      <c r="AH15" s="115"/>
    </row>
    <row r="16" spans="2:34" ht="111.75" customHeight="1">
      <c r="B16" s="114"/>
      <c r="C16" s="37" t="s">
        <v>133</v>
      </c>
      <c r="D16" s="33" t="s">
        <v>134</v>
      </c>
      <c r="E16" s="37" t="s">
        <v>135</v>
      </c>
      <c r="F16" s="37" t="s">
        <v>63</v>
      </c>
      <c r="G16" s="24">
        <v>0</v>
      </c>
      <c r="H16" s="37">
        <v>1</v>
      </c>
      <c r="I16" s="35">
        <v>1</v>
      </c>
      <c r="J16" s="36" t="s">
        <v>136</v>
      </c>
      <c r="K16" s="24" t="s">
        <v>137</v>
      </c>
      <c r="L16" s="94"/>
      <c r="M16" s="94"/>
      <c r="N16" s="94"/>
      <c r="O16" s="94"/>
      <c r="P16" s="94"/>
      <c r="Q16" s="94"/>
      <c r="R16" s="95"/>
      <c r="S16" s="95"/>
      <c r="T16" s="94"/>
      <c r="U16" s="94"/>
      <c r="V16" s="96">
        <f>V17</f>
        <v>982500000</v>
      </c>
      <c r="W16" s="25"/>
      <c r="X16" s="23"/>
      <c r="Y16" s="23"/>
      <c r="Z16" s="23"/>
      <c r="AA16" s="23"/>
      <c r="AB16" s="23"/>
      <c r="AC16" s="23"/>
      <c r="AD16" s="47"/>
      <c r="AE16" s="47"/>
      <c r="AF16" s="47"/>
      <c r="AG16" s="16"/>
      <c r="AH16" s="115"/>
    </row>
    <row r="17" spans="2:38" ht="228">
      <c r="B17" s="114"/>
      <c r="C17" s="26"/>
      <c r="D17" s="26"/>
      <c r="E17" s="26"/>
      <c r="F17" s="26"/>
      <c r="G17" s="26"/>
      <c r="H17" s="16"/>
      <c r="I17" s="26"/>
      <c r="J17" s="26"/>
      <c r="K17" s="26"/>
      <c r="L17" s="27"/>
      <c r="M17" s="27"/>
      <c r="N17" s="27"/>
      <c r="O17" s="27"/>
      <c r="P17" s="27"/>
      <c r="Q17" s="27"/>
      <c r="R17" s="27"/>
      <c r="S17" s="28"/>
      <c r="T17" s="27"/>
      <c r="U17" s="27"/>
      <c r="V17" s="29">
        <v>982500000</v>
      </c>
      <c r="W17" s="16" t="s">
        <v>180</v>
      </c>
      <c r="X17" s="24" t="s">
        <v>138</v>
      </c>
      <c r="Y17" s="24"/>
      <c r="Z17" s="182">
        <v>982500000</v>
      </c>
      <c r="AA17" s="39" t="s">
        <v>139</v>
      </c>
      <c r="AB17" s="49" t="s">
        <v>142</v>
      </c>
      <c r="AC17" s="66" t="s">
        <v>140</v>
      </c>
      <c r="AD17" s="58" t="s">
        <v>141</v>
      </c>
      <c r="AE17" s="67">
        <v>0.75</v>
      </c>
      <c r="AF17" s="67">
        <f>(22400000+23800000+21000000+31500000+31500000+22400000+22400000+21000000+21000000+19600000+14000000+28000000+3500000+12000000+12800000+18000000+18000000+7000000+20463735)/V17</f>
        <v>0.37696054452926209</v>
      </c>
      <c r="AG17" s="49"/>
      <c r="AH17" s="115"/>
    </row>
    <row r="18" spans="2:38" ht="61.5">
      <c r="B18" s="114"/>
      <c r="C18" s="37" t="s">
        <v>143</v>
      </c>
      <c r="D18" s="34" t="s">
        <v>144</v>
      </c>
      <c r="E18" s="37" t="s">
        <v>145</v>
      </c>
      <c r="F18" s="26" t="s">
        <v>63</v>
      </c>
      <c r="G18" s="37">
        <v>0</v>
      </c>
      <c r="H18" s="37">
        <v>0.1</v>
      </c>
      <c r="I18" s="35">
        <v>1</v>
      </c>
      <c r="J18" s="36" t="s">
        <v>204</v>
      </c>
      <c r="K18" s="24" t="s">
        <v>137</v>
      </c>
      <c r="L18" s="25"/>
      <c r="M18" s="25"/>
      <c r="N18" s="25"/>
      <c r="O18" s="25"/>
      <c r="P18" s="25"/>
      <c r="Q18" s="25"/>
      <c r="R18" s="25"/>
      <c r="S18" s="25"/>
      <c r="T18" s="25"/>
      <c r="U18" s="25"/>
      <c r="V18" s="96">
        <f>V19</f>
        <v>360000000</v>
      </c>
      <c r="W18" s="25"/>
      <c r="X18" s="23"/>
      <c r="Y18" s="23"/>
      <c r="Z18" s="23"/>
      <c r="AA18" s="23"/>
      <c r="AB18" s="23"/>
      <c r="AC18" s="68"/>
      <c r="AD18" s="69"/>
      <c r="AE18" s="69"/>
      <c r="AF18" s="69"/>
      <c r="AG18" s="16"/>
      <c r="AH18" s="115"/>
    </row>
    <row r="19" spans="2:38" ht="172.5" customHeight="1">
      <c r="B19" s="114"/>
      <c r="C19" s="26"/>
      <c r="D19" s="26"/>
      <c r="E19" s="26"/>
      <c r="F19" s="26"/>
      <c r="G19" s="26"/>
      <c r="H19" s="16"/>
      <c r="I19" s="26"/>
      <c r="J19" s="37"/>
      <c r="K19" s="26"/>
      <c r="L19" s="27"/>
      <c r="M19" s="27"/>
      <c r="N19" s="27"/>
      <c r="O19" s="27"/>
      <c r="P19" s="27"/>
      <c r="Q19" s="27"/>
      <c r="R19" s="27"/>
      <c r="S19" s="28"/>
      <c r="T19" s="27"/>
      <c r="U19" s="27"/>
      <c r="V19" s="29">
        <v>360000000</v>
      </c>
      <c r="W19" s="16" t="s">
        <v>180</v>
      </c>
      <c r="X19" s="24" t="s">
        <v>146</v>
      </c>
      <c r="Y19" s="24" t="s">
        <v>147</v>
      </c>
      <c r="Z19" s="179">
        <v>360000000</v>
      </c>
      <c r="AA19" s="24" t="s">
        <v>148</v>
      </c>
      <c r="AB19" s="24" t="s">
        <v>204</v>
      </c>
      <c r="AC19" s="70" t="s">
        <v>149</v>
      </c>
      <c r="AD19" s="70" t="s">
        <v>150</v>
      </c>
      <c r="AE19" s="71">
        <v>0.95</v>
      </c>
      <c r="AF19" s="91">
        <f>Z19/V19</f>
        <v>1</v>
      </c>
      <c r="AG19" s="24"/>
      <c r="AH19" s="115"/>
    </row>
    <row r="20" spans="2:38" ht="116.25" customHeight="1">
      <c r="B20" s="114"/>
      <c r="C20" s="37" t="s">
        <v>151</v>
      </c>
      <c r="D20" s="34" t="s">
        <v>152</v>
      </c>
      <c r="E20" s="37" t="s">
        <v>153</v>
      </c>
      <c r="F20" s="26" t="s">
        <v>63</v>
      </c>
      <c r="G20" s="37">
        <v>0</v>
      </c>
      <c r="H20" s="37">
        <v>0</v>
      </c>
      <c r="I20" s="35">
        <v>0</v>
      </c>
      <c r="J20" s="36" t="s">
        <v>154</v>
      </c>
      <c r="K20" s="24" t="s">
        <v>137</v>
      </c>
      <c r="L20" s="25"/>
      <c r="M20" s="25"/>
      <c r="N20" s="25"/>
      <c r="O20" s="25"/>
      <c r="P20" s="25"/>
      <c r="Q20" s="25"/>
      <c r="R20" s="25"/>
      <c r="S20" s="25"/>
      <c r="T20" s="25"/>
      <c r="U20" s="25"/>
      <c r="V20" s="96">
        <f>V21</f>
        <v>1390000000</v>
      </c>
      <c r="W20" s="25"/>
      <c r="X20" s="23"/>
      <c r="Y20" s="23"/>
      <c r="Z20" s="23"/>
      <c r="AA20" s="23"/>
      <c r="AB20" s="23"/>
      <c r="AC20" s="68"/>
      <c r="AD20" s="68"/>
      <c r="AE20" s="68"/>
      <c r="AF20" s="68"/>
      <c r="AG20" s="16"/>
      <c r="AH20" s="115"/>
    </row>
    <row r="21" spans="2:38" ht="106.5" customHeight="1">
      <c r="B21" s="114"/>
      <c r="C21" s="180"/>
      <c r="D21" s="26"/>
      <c r="E21" s="26"/>
      <c r="F21" s="26"/>
      <c r="G21" s="26"/>
      <c r="H21" s="16"/>
      <c r="I21" s="26"/>
      <c r="J21" s="26"/>
      <c r="K21" s="26"/>
      <c r="L21" s="27"/>
      <c r="M21" s="27"/>
      <c r="N21" s="27"/>
      <c r="O21" s="27"/>
      <c r="P21" s="27"/>
      <c r="Q21" s="27"/>
      <c r="R21" s="27"/>
      <c r="S21" s="28"/>
      <c r="T21" s="27"/>
      <c r="U21" s="27"/>
      <c r="V21" s="29">
        <v>1390000000</v>
      </c>
      <c r="W21" s="16" t="s">
        <v>180</v>
      </c>
      <c r="X21" s="24" t="s">
        <v>155</v>
      </c>
      <c r="Y21" s="24" t="s">
        <v>151</v>
      </c>
      <c r="Z21" s="179">
        <v>1390000000</v>
      </c>
      <c r="AA21" s="24" t="s">
        <v>156</v>
      </c>
      <c r="AB21" s="36" t="s">
        <v>157</v>
      </c>
      <c r="AC21" s="70" t="s">
        <v>158</v>
      </c>
      <c r="AD21" s="63" t="s">
        <v>159</v>
      </c>
      <c r="AE21" s="71">
        <v>0.5</v>
      </c>
      <c r="AF21" s="72">
        <f>(449021100+488165727)/V21</f>
        <v>0.67423512733812951</v>
      </c>
      <c r="AG21" s="24" t="s">
        <v>160</v>
      </c>
      <c r="AH21" s="115"/>
    </row>
    <row r="22" spans="2:38" ht="60" hidden="1">
      <c r="B22" s="114"/>
      <c r="C22" s="37" t="s">
        <v>161</v>
      </c>
      <c r="D22" s="34" t="s">
        <v>162</v>
      </c>
      <c r="E22" s="37" t="s">
        <v>163</v>
      </c>
      <c r="F22" s="26" t="s">
        <v>63</v>
      </c>
      <c r="G22" s="26">
        <v>0</v>
      </c>
      <c r="H22" s="16">
        <v>0</v>
      </c>
      <c r="I22" s="17" t="s">
        <v>57</v>
      </c>
      <c r="J22" s="17" t="s">
        <v>58</v>
      </c>
      <c r="K22" s="24" t="s">
        <v>137</v>
      </c>
      <c r="L22" s="25"/>
      <c r="M22" s="25"/>
      <c r="N22" s="25"/>
      <c r="O22" s="25"/>
      <c r="P22" s="25"/>
      <c r="Q22" s="25"/>
      <c r="R22" s="25"/>
      <c r="S22" s="25"/>
      <c r="T22" s="25"/>
      <c r="U22" s="25"/>
      <c r="V22" s="96">
        <f>V23</f>
        <v>0</v>
      </c>
      <c r="W22" s="25"/>
      <c r="X22" s="23"/>
      <c r="Y22" s="23"/>
      <c r="Z22" s="23"/>
      <c r="AA22" s="23"/>
      <c r="AB22" s="23"/>
      <c r="AC22" s="68"/>
      <c r="AD22" s="68"/>
      <c r="AE22" s="68"/>
      <c r="AF22" s="68"/>
      <c r="AG22" s="16" t="s">
        <v>59</v>
      </c>
      <c r="AH22" s="115"/>
    </row>
    <row r="23" spans="2:38" ht="126.6" hidden="1" customHeight="1">
      <c r="B23" s="114"/>
      <c r="C23" s="131"/>
      <c r="D23" s="131"/>
      <c r="E23" s="131"/>
      <c r="F23" s="131"/>
      <c r="G23" s="131"/>
      <c r="H23" s="131"/>
      <c r="I23" s="16"/>
      <c r="J23" s="16"/>
      <c r="K23" s="26"/>
      <c r="L23" s="27"/>
      <c r="M23" s="27"/>
      <c r="N23" s="27"/>
      <c r="O23" s="27"/>
      <c r="P23" s="27"/>
      <c r="Q23" s="27"/>
      <c r="R23" s="27"/>
      <c r="S23" s="28"/>
      <c r="T23" s="27"/>
      <c r="U23" s="27"/>
      <c r="V23" s="29">
        <v>0</v>
      </c>
      <c r="W23" s="16" t="s">
        <v>180</v>
      </c>
      <c r="X23" s="132" t="s">
        <v>168</v>
      </c>
      <c r="Y23" s="98" t="s">
        <v>169</v>
      </c>
      <c r="Z23" s="133">
        <v>535500000</v>
      </c>
      <c r="AA23" s="98" t="s">
        <v>170</v>
      </c>
      <c r="AB23" s="17" t="s">
        <v>59</v>
      </c>
      <c r="AC23" s="70" t="s">
        <v>96</v>
      </c>
      <c r="AD23" s="70" t="s">
        <v>96</v>
      </c>
      <c r="AE23" s="70" t="s">
        <v>57</v>
      </c>
      <c r="AF23" s="73"/>
      <c r="AG23" s="16" t="s">
        <v>59</v>
      </c>
      <c r="AH23" s="115"/>
    </row>
    <row r="24" spans="2:38" ht="81" customHeight="1">
      <c r="B24" s="114"/>
      <c r="C24" s="37" t="s">
        <v>164</v>
      </c>
      <c r="D24" s="14" t="s">
        <v>165</v>
      </c>
      <c r="E24" s="134" t="s">
        <v>166</v>
      </c>
      <c r="F24" s="26" t="s">
        <v>63</v>
      </c>
      <c r="G24" s="37">
        <v>0</v>
      </c>
      <c r="H24" s="37">
        <v>3179</v>
      </c>
      <c r="I24" s="35">
        <v>1</v>
      </c>
      <c r="J24" s="36" t="s">
        <v>167</v>
      </c>
      <c r="K24" s="24" t="s">
        <v>137</v>
      </c>
      <c r="L24" s="25"/>
      <c r="M24" s="25"/>
      <c r="N24" s="25"/>
      <c r="O24" s="25"/>
      <c r="P24" s="25"/>
      <c r="Q24" s="25"/>
      <c r="R24" s="25"/>
      <c r="S24" s="25"/>
      <c r="T24" s="25"/>
      <c r="U24" s="25"/>
      <c r="V24" s="96">
        <f>V25</f>
        <v>535500000</v>
      </c>
      <c r="W24" s="25"/>
      <c r="X24" s="23"/>
      <c r="Y24" s="23"/>
      <c r="Z24" s="23"/>
      <c r="AA24" s="23"/>
      <c r="AB24" s="23"/>
      <c r="AC24" s="68"/>
      <c r="AD24" s="68"/>
      <c r="AE24" s="68"/>
      <c r="AF24" s="68"/>
      <c r="AG24" s="16"/>
      <c r="AH24" s="115"/>
    </row>
    <row r="25" spans="2:38" ht="240">
      <c r="B25" s="114"/>
      <c r="C25" s="26"/>
      <c r="D25" s="26"/>
      <c r="E25" s="26"/>
      <c r="F25" s="26"/>
      <c r="G25" s="26"/>
      <c r="H25" s="16"/>
      <c r="I25" s="26"/>
      <c r="J25" s="26"/>
      <c r="K25" s="26"/>
      <c r="L25" s="27"/>
      <c r="M25" s="27"/>
      <c r="N25" s="27"/>
      <c r="O25" s="27"/>
      <c r="P25" s="27"/>
      <c r="Q25" s="27"/>
      <c r="R25" s="27"/>
      <c r="S25" s="28"/>
      <c r="T25" s="27"/>
      <c r="U25" s="27"/>
      <c r="V25" s="29">
        <v>535500000</v>
      </c>
      <c r="W25" s="16" t="s">
        <v>180</v>
      </c>
      <c r="X25" s="61" t="s">
        <v>168</v>
      </c>
      <c r="Y25" s="24" t="s">
        <v>169</v>
      </c>
      <c r="Z25" s="179">
        <v>535500000</v>
      </c>
      <c r="AA25" s="24" t="s">
        <v>170</v>
      </c>
      <c r="AB25" s="36" t="s">
        <v>171</v>
      </c>
      <c r="AC25" s="70" t="s">
        <v>158</v>
      </c>
      <c r="AD25" s="63" t="s">
        <v>172</v>
      </c>
      <c r="AE25" s="71">
        <v>0.75</v>
      </c>
      <c r="AF25" s="72">
        <f>(117500000+21000000+21000000+21000000+14000000+24500000+7000000+21000000+19600000+19600000+19600000+19600000+19600000+19600000+22000000+12000000+12000000+12000000+10500000)/V25</f>
        <v>0.80877684407096173</v>
      </c>
      <c r="AG25" s="24"/>
      <c r="AH25" s="115"/>
    </row>
    <row r="26" spans="2:38" ht="376.9" customHeight="1">
      <c r="B26" s="114"/>
      <c r="C26" s="37" t="s">
        <v>173</v>
      </c>
      <c r="D26" s="34" t="s">
        <v>174</v>
      </c>
      <c r="E26" s="134" t="s">
        <v>175</v>
      </c>
      <c r="F26" s="26" t="s">
        <v>63</v>
      </c>
      <c r="G26" s="24">
        <v>0</v>
      </c>
      <c r="H26" s="37">
        <v>1</v>
      </c>
      <c r="I26" s="62">
        <v>1</v>
      </c>
      <c r="J26" s="181" t="s">
        <v>220</v>
      </c>
      <c r="K26" s="24" t="s">
        <v>137</v>
      </c>
      <c r="L26" s="25"/>
      <c r="M26" s="25"/>
      <c r="N26" s="25"/>
      <c r="O26" s="25"/>
      <c r="P26" s="25"/>
      <c r="Q26" s="25"/>
      <c r="R26" s="25"/>
      <c r="S26" s="25"/>
      <c r="T26" s="25"/>
      <c r="U26" s="25"/>
      <c r="V26" s="96">
        <f>V27</f>
        <v>132000000</v>
      </c>
      <c r="W26" s="25"/>
      <c r="X26" s="23"/>
      <c r="Y26" s="23"/>
      <c r="Z26" s="23"/>
      <c r="AA26" s="23"/>
      <c r="AB26" s="23"/>
      <c r="AC26" s="68"/>
      <c r="AD26" s="68"/>
      <c r="AE26" s="68"/>
      <c r="AF26" s="68"/>
      <c r="AG26" s="16"/>
      <c r="AH26" s="115"/>
    </row>
    <row r="27" spans="2:38" ht="225" customHeight="1">
      <c r="B27" s="114"/>
      <c r="C27" s="26"/>
      <c r="D27" s="26"/>
      <c r="E27" s="26"/>
      <c r="F27" s="26"/>
      <c r="G27" s="26"/>
      <c r="H27" s="16"/>
      <c r="I27" s="26"/>
      <c r="J27" s="26"/>
      <c r="K27" s="26"/>
      <c r="L27" s="27"/>
      <c r="M27" s="27"/>
      <c r="N27" s="27"/>
      <c r="O27" s="27"/>
      <c r="P27" s="27"/>
      <c r="Q27" s="27"/>
      <c r="R27" s="27"/>
      <c r="S27" s="28"/>
      <c r="T27" s="27"/>
      <c r="U27" s="27"/>
      <c r="V27" s="29">
        <v>132000000</v>
      </c>
      <c r="W27" s="16" t="s">
        <v>180</v>
      </c>
      <c r="X27" s="24" t="s">
        <v>176</v>
      </c>
      <c r="Y27" s="24" t="s">
        <v>177</v>
      </c>
      <c r="Z27" s="179">
        <v>132000000</v>
      </c>
      <c r="AA27" s="24" t="s">
        <v>178</v>
      </c>
      <c r="AB27" s="63" t="s">
        <v>205</v>
      </c>
      <c r="AC27" s="63" t="s">
        <v>158</v>
      </c>
      <c r="AD27" s="63" t="s">
        <v>190</v>
      </c>
      <c r="AE27" s="64">
        <v>0.7</v>
      </c>
      <c r="AF27" s="65">
        <f>(21000000+14000000+6000000+12000000+12800000+13600000+10500000+9000000+7000000+5000000)/V27</f>
        <v>0.8401515151515152</v>
      </c>
      <c r="AG27" s="24" t="s">
        <v>184</v>
      </c>
      <c r="AH27" s="115"/>
      <c r="AI27" s="135"/>
    </row>
    <row r="28" spans="2:38" ht="14.25" customHeight="1" thickBot="1">
      <c r="B28" s="120"/>
      <c r="C28" s="121"/>
      <c r="D28" s="121"/>
      <c r="E28" s="121"/>
      <c r="F28" s="121"/>
      <c r="G28" s="121"/>
      <c r="H28" s="121"/>
      <c r="I28" s="121"/>
      <c r="J28" s="121"/>
      <c r="K28" s="121"/>
      <c r="L28" s="121"/>
      <c r="M28" s="121"/>
      <c r="N28" s="121"/>
      <c r="O28" s="121"/>
      <c r="P28" s="121"/>
      <c r="Q28" s="121"/>
      <c r="R28" s="121"/>
      <c r="S28" s="121"/>
      <c r="T28" s="121"/>
      <c r="U28" s="121"/>
      <c r="V28" s="121"/>
      <c r="W28" s="123"/>
      <c r="X28" s="121"/>
      <c r="Y28" s="121"/>
      <c r="Z28" s="121"/>
      <c r="AA28" s="121"/>
      <c r="AB28" s="123"/>
      <c r="AC28" s="123"/>
      <c r="AD28" s="123"/>
      <c r="AE28" s="123"/>
      <c r="AF28" s="123"/>
      <c r="AG28" s="123"/>
      <c r="AH28" s="124"/>
    </row>
    <row r="29" spans="2:38" ht="14.25" customHeight="1" thickTop="1">
      <c r="W29" s="85"/>
      <c r="AB29" s="85"/>
      <c r="AC29" s="85"/>
      <c r="AD29" s="85"/>
      <c r="AE29" s="85"/>
      <c r="AF29" s="85"/>
      <c r="AG29" s="85"/>
    </row>
    <row r="30" spans="2:38" ht="14.25" customHeight="1">
      <c r="W30" s="85"/>
      <c r="AB30" s="85"/>
      <c r="AC30" s="85"/>
      <c r="AD30" s="85"/>
      <c r="AE30" s="85"/>
      <c r="AF30" s="85"/>
      <c r="AG30" s="85"/>
      <c r="AL30" s="136"/>
    </row>
    <row r="31" spans="2:38" ht="14.25" customHeight="1">
      <c r="W31" s="85"/>
      <c r="AB31" s="85"/>
      <c r="AC31" s="85"/>
      <c r="AD31" s="85"/>
      <c r="AE31" s="85"/>
      <c r="AF31" s="85"/>
      <c r="AG31" s="85"/>
    </row>
    <row r="32" spans="2:38" ht="14.25" customHeight="1">
      <c r="W32" s="85"/>
      <c r="AB32" s="85"/>
      <c r="AC32" s="85"/>
      <c r="AD32" s="85"/>
      <c r="AE32" s="85"/>
      <c r="AF32" s="85"/>
      <c r="AG32" s="85"/>
      <c r="AL32" s="136"/>
    </row>
    <row r="33" spans="23:38" ht="14.25" customHeight="1">
      <c r="W33" s="85"/>
      <c r="AB33" s="85"/>
      <c r="AC33" s="85"/>
      <c r="AD33" s="85"/>
      <c r="AE33" s="85"/>
      <c r="AF33" s="85"/>
      <c r="AG33" s="85"/>
    </row>
    <row r="34" spans="23:38" ht="14.25" customHeight="1">
      <c r="W34" s="85"/>
      <c r="AB34" s="85"/>
      <c r="AC34" s="85"/>
      <c r="AD34" s="85"/>
      <c r="AE34" s="85"/>
      <c r="AF34" s="85"/>
      <c r="AG34" s="85"/>
      <c r="AL34" s="136"/>
    </row>
    <row r="35" spans="23:38" ht="14.25" customHeight="1">
      <c r="W35" s="85"/>
      <c r="AB35" s="85"/>
      <c r="AC35" s="85"/>
      <c r="AD35" s="85"/>
      <c r="AE35" s="85"/>
      <c r="AF35" s="85"/>
      <c r="AG35" s="85"/>
    </row>
    <row r="36" spans="23:38" ht="14.25" customHeight="1">
      <c r="W36" s="85"/>
      <c r="AB36" s="85"/>
      <c r="AC36" s="85"/>
      <c r="AD36" s="85"/>
      <c r="AE36" s="85"/>
      <c r="AF36" s="85"/>
      <c r="AG36" s="85"/>
      <c r="AL36" s="136"/>
    </row>
    <row r="37" spans="23:38" ht="14.25" customHeight="1">
      <c r="W37" s="85"/>
      <c r="AB37" s="85"/>
      <c r="AC37" s="85"/>
      <c r="AD37" s="85"/>
      <c r="AE37" s="85"/>
      <c r="AF37" s="85"/>
      <c r="AG37" s="85"/>
      <c r="AL37" s="136"/>
    </row>
    <row r="38" spans="23:38" ht="14.25" customHeight="1">
      <c r="W38" s="85"/>
      <c r="AB38" s="85"/>
      <c r="AC38" s="85"/>
      <c r="AD38" s="85"/>
      <c r="AE38" s="85"/>
      <c r="AF38" s="85"/>
      <c r="AG38" s="85"/>
    </row>
    <row r="39" spans="23:38" ht="14.25" customHeight="1">
      <c r="W39" s="85"/>
      <c r="AB39" s="85"/>
      <c r="AC39" s="85"/>
      <c r="AD39" s="85"/>
      <c r="AE39" s="85"/>
      <c r="AF39" s="85"/>
      <c r="AG39" s="85"/>
      <c r="AL39" s="136"/>
    </row>
    <row r="40" spans="23:38" ht="14.25" customHeight="1">
      <c r="W40" s="85"/>
      <c r="AB40" s="85"/>
      <c r="AC40" s="85"/>
      <c r="AD40" s="85"/>
      <c r="AE40" s="85"/>
      <c r="AF40" s="85"/>
      <c r="AG40" s="85"/>
    </row>
    <row r="41" spans="23:38" ht="14.25" customHeight="1">
      <c r="W41" s="85"/>
      <c r="AB41" s="85"/>
      <c r="AC41" s="85"/>
      <c r="AD41" s="85"/>
      <c r="AE41" s="85"/>
      <c r="AF41" s="85"/>
      <c r="AG41" s="85"/>
      <c r="AL41" s="136"/>
    </row>
    <row r="42" spans="23:38" ht="14.25" customHeight="1">
      <c r="W42" s="85"/>
      <c r="AB42" s="85"/>
      <c r="AC42" s="85"/>
      <c r="AD42" s="85"/>
      <c r="AE42" s="85"/>
      <c r="AF42" s="85"/>
      <c r="AG42" s="85"/>
    </row>
    <row r="43" spans="23:38" ht="14.25" customHeight="1">
      <c r="W43" s="85"/>
      <c r="AB43" s="85"/>
      <c r="AC43" s="85"/>
      <c r="AD43" s="85"/>
      <c r="AE43" s="85"/>
      <c r="AF43" s="85"/>
      <c r="AG43" s="85"/>
      <c r="AL43" s="136"/>
    </row>
    <row r="44" spans="23:38" ht="14.25" customHeight="1">
      <c r="W44" s="85"/>
      <c r="AB44" s="85"/>
      <c r="AC44" s="85"/>
      <c r="AD44" s="85"/>
      <c r="AE44" s="85"/>
      <c r="AF44" s="85"/>
      <c r="AG44" s="85"/>
    </row>
    <row r="45" spans="23:38" ht="14.25" customHeight="1">
      <c r="W45" s="85"/>
      <c r="AB45" s="85"/>
      <c r="AC45" s="85"/>
      <c r="AD45" s="85"/>
      <c r="AE45" s="85"/>
      <c r="AF45" s="85"/>
      <c r="AG45" s="85"/>
      <c r="AL45" s="136"/>
    </row>
    <row r="46" spans="23:38" ht="14.25" customHeight="1">
      <c r="W46" s="85"/>
      <c r="AB46" s="85"/>
      <c r="AC46" s="85"/>
      <c r="AD46" s="85"/>
      <c r="AE46" s="85"/>
      <c r="AF46" s="85"/>
      <c r="AG46" s="85"/>
    </row>
    <row r="47" spans="23:38" ht="14.25" customHeight="1">
      <c r="W47" s="85"/>
      <c r="AB47" s="85"/>
      <c r="AC47" s="85"/>
      <c r="AD47" s="85"/>
      <c r="AE47" s="85"/>
      <c r="AF47" s="85"/>
      <c r="AG47" s="85"/>
      <c r="AL47" s="136"/>
    </row>
    <row r="48" spans="23:38" ht="14.25" customHeight="1">
      <c r="W48" s="85"/>
      <c r="AB48" s="85"/>
      <c r="AC48" s="85"/>
      <c r="AD48" s="85"/>
      <c r="AE48" s="85"/>
      <c r="AF48" s="85"/>
      <c r="AG48" s="85"/>
    </row>
    <row r="49" spans="23:33" ht="14.25" customHeight="1">
      <c r="W49" s="85"/>
      <c r="AB49" s="85"/>
      <c r="AC49" s="85"/>
      <c r="AD49" s="85"/>
      <c r="AE49" s="85"/>
      <c r="AF49" s="85"/>
      <c r="AG49" s="85"/>
    </row>
    <row r="50" spans="23:33" ht="14.25" customHeight="1">
      <c r="W50" s="85"/>
      <c r="AB50" s="85"/>
      <c r="AC50" s="85"/>
      <c r="AD50" s="85"/>
      <c r="AE50" s="85"/>
      <c r="AF50" s="85"/>
      <c r="AG50" s="85"/>
    </row>
    <row r="51" spans="23:33" ht="14.25" customHeight="1">
      <c r="W51" s="85"/>
      <c r="AB51" s="85"/>
      <c r="AC51" s="85"/>
      <c r="AD51" s="85"/>
      <c r="AE51" s="85"/>
      <c r="AF51" s="85"/>
      <c r="AG51" s="85"/>
    </row>
    <row r="52" spans="23:33" ht="14.25" customHeight="1">
      <c r="W52" s="85"/>
      <c r="AB52" s="85"/>
      <c r="AC52" s="85"/>
      <c r="AD52" s="85"/>
      <c r="AE52" s="85"/>
      <c r="AF52" s="85"/>
      <c r="AG52" s="85"/>
    </row>
    <row r="53" spans="23:33" ht="14.25" customHeight="1">
      <c r="W53" s="85"/>
      <c r="AB53" s="85"/>
      <c r="AC53" s="85"/>
      <c r="AD53" s="85"/>
      <c r="AE53" s="85"/>
      <c r="AF53" s="85"/>
      <c r="AG53" s="85"/>
    </row>
    <row r="54" spans="23:33" ht="14.25" customHeight="1">
      <c r="W54" s="85"/>
      <c r="AB54" s="85"/>
      <c r="AC54" s="85"/>
      <c r="AD54" s="85"/>
      <c r="AE54" s="85"/>
      <c r="AF54" s="85"/>
      <c r="AG54" s="85"/>
    </row>
    <row r="55" spans="23:33" ht="14.25" customHeight="1">
      <c r="W55" s="85"/>
      <c r="AB55" s="85"/>
      <c r="AC55" s="85"/>
      <c r="AD55" s="85"/>
      <c r="AE55" s="85"/>
      <c r="AF55" s="85"/>
      <c r="AG55" s="85"/>
    </row>
    <row r="56" spans="23:33" ht="14.25" customHeight="1">
      <c r="W56" s="85"/>
      <c r="AB56" s="85"/>
      <c r="AC56" s="85"/>
      <c r="AD56" s="85"/>
      <c r="AE56" s="85"/>
      <c r="AF56" s="85"/>
      <c r="AG56" s="85"/>
    </row>
    <row r="57" spans="23:33" ht="14.25" customHeight="1">
      <c r="W57" s="85"/>
      <c r="AB57" s="85"/>
      <c r="AC57" s="85"/>
      <c r="AD57" s="85"/>
      <c r="AE57" s="85"/>
      <c r="AF57" s="85"/>
      <c r="AG57" s="85"/>
    </row>
    <row r="58" spans="23:33" ht="14.25" customHeight="1">
      <c r="W58" s="85"/>
      <c r="AB58" s="85"/>
      <c r="AC58" s="85"/>
      <c r="AD58" s="85"/>
      <c r="AE58" s="85"/>
      <c r="AF58" s="85"/>
      <c r="AG58" s="85"/>
    </row>
    <row r="59" spans="23:33" ht="14.25" customHeight="1">
      <c r="W59" s="85"/>
      <c r="AB59" s="85"/>
      <c r="AC59" s="85"/>
      <c r="AD59" s="85"/>
      <c r="AE59" s="85"/>
      <c r="AF59" s="85"/>
      <c r="AG59" s="85"/>
    </row>
    <row r="60" spans="23:33" ht="14.25" customHeight="1">
      <c r="W60" s="85"/>
      <c r="AB60" s="85"/>
      <c r="AC60" s="85"/>
      <c r="AD60" s="85"/>
      <c r="AE60" s="85"/>
      <c r="AF60" s="85"/>
      <c r="AG60" s="85"/>
    </row>
    <row r="61" spans="23:33" ht="14.25" customHeight="1">
      <c r="W61" s="85"/>
      <c r="AB61" s="85"/>
      <c r="AC61" s="85"/>
      <c r="AD61" s="85"/>
      <c r="AE61" s="85"/>
      <c r="AF61" s="85"/>
      <c r="AG61" s="85"/>
    </row>
    <row r="62" spans="23:33" ht="14.25" customHeight="1">
      <c r="W62" s="85"/>
      <c r="AB62" s="85"/>
      <c r="AC62" s="85"/>
      <c r="AD62" s="85"/>
      <c r="AE62" s="85"/>
      <c r="AF62" s="85"/>
      <c r="AG62" s="85"/>
    </row>
    <row r="63" spans="23:33" ht="14.25" customHeight="1">
      <c r="W63" s="85"/>
      <c r="AB63" s="85"/>
      <c r="AC63" s="85"/>
      <c r="AD63" s="85"/>
      <c r="AE63" s="85"/>
      <c r="AF63" s="85"/>
      <c r="AG63" s="85"/>
    </row>
    <row r="64" spans="23:33" ht="14.25" customHeight="1">
      <c r="W64" s="85"/>
      <c r="AB64" s="85"/>
      <c r="AC64" s="85"/>
      <c r="AD64" s="85"/>
      <c r="AE64" s="85"/>
      <c r="AF64" s="85"/>
      <c r="AG64" s="85"/>
    </row>
    <row r="65" spans="23:33" ht="14.25" customHeight="1">
      <c r="W65" s="85"/>
      <c r="AB65" s="85"/>
      <c r="AC65" s="85"/>
      <c r="AD65" s="85"/>
      <c r="AE65" s="85"/>
      <c r="AF65" s="85"/>
      <c r="AG65" s="85"/>
    </row>
    <row r="66" spans="23:33" ht="14.25" customHeight="1">
      <c r="W66" s="85"/>
      <c r="AB66" s="85"/>
      <c r="AC66" s="85"/>
      <c r="AD66" s="85"/>
      <c r="AE66" s="85"/>
      <c r="AF66" s="85"/>
      <c r="AG66" s="85"/>
    </row>
    <row r="67" spans="23:33" ht="14.25" customHeight="1">
      <c r="W67" s="85"/>
      <c r="AB67" s="85"/>
      <c r="AC67" s="85"/>
      <c r="AD67" s="85"/>
      <c r="AE67" s="85"/>
      <c r="AF67" s="85"/>
      <c r="AG67" s="85"/>
    </row>
    <row r="68" spans="23:33" ht="14.25" customHeight="1">
      <c r="W68" s="85"/>
      <c r="AB68" s="85"/>
      <c r="AC68" s="85"/>
      <c r="AD68" s="85"/>
      <c r="AE68" s="85"/>
      <c r="AF68" s="85"/>
      <c r="AG68" s="85"/>
    </row>
    <row r="69" spans="23:33" ht="14.25" customHeight="1">
      <c r="W69" s="85"/>
      <c r="AB69" s="85"/>
      <c r="AC69" s="85"/>
      <c r="AD69" s="85"/>
      <c r="AE69" s="85"/>
      <c r="AF69" s="85"/>
      <c r="AG69" s="85"/>
    </row>
    <row r="70" spans="23:33" ht="14.25" customHeight="1">
      <c r="W70" s="85"/>
      <c r="AB70" s="85"/>
      <c r="AC70" s="85"/>
      <c r="AD70" s="85"/>
      <c r="AE70" s="85"/>
      <c r="AF70" s="85"/>
      <c r="AG70" s="85"/>
    </row>
    <row r="71" spans="23:33" ht="14.25" customHeight="1">
      <c r="W71" s="85"/>
      <c r="AB71" s="85"/>
      <c r="AC71" s="85"/>
      <c r="AD71" s="85"/>
      <c r="AE71" s="85"/>
      <c r="AF71" s="85"/>
      <c r="AG71" s="85"/>
    </row>
    <row r="72" spans="23:33" ht="14.25" customHeight="1">
      <c r="W72" s="85"/>
      <c r="AB72" s="85"/>
      <c r="AC72" s="85"/>
      <c r="AD72" s="85"/>
      <c r="AE72" s="85"/>
      <c r="AF72" s="85"/>
      <c r="AG72" s="85"/>
    </row>
    <row r="73" spans="23:33" ht="14.25" customHeight="1">
      <c r="W73" s="85"/>
      <c r="AB73" s="85"/>
      <c r="AC73" s="85"/>
      <c r="AD73" s="85"/>
      <c r="AE73" s="85"/>
      <c r="AF73" s="85"/>
      <c r="AG73" s="85"/>
    </row>
    <row r="74" spans="23:33" ht="14.25" customHeight="1">
      <c r="W74" s="85"/>
      <c r="AB74" s="85"/>
      <c r="AC74" s="85"/>
      <c r="AD74" s="85"/>
      <c r="AE74" s="85"/>
      <c r="AF74" s="85"/>
      <c r="AG74" s="85"/>
    </row>
    <row r="75" spans="23:33" ht="14.25" customHeight="1">
      <c r="W75" s="85"/>
      <c r="AB75" s="85"/>
      <c r="AC75" s="85"/>
      <c r="AD75" s="85"/>
      <c r="AE75" s="85"/>
      <c r="AF75" s="85"/>
      <c r="AG75" s="85"/>
    </row>
    <row r="76" spans="23:33" ht="14.25" customHeight="1">
      <c r="W76" s="85"/>
      <c r="AB76" s="85"/>
      <c r="AC76" s="85"/>
      <c r="AD76" s="85"/>
      <c r="AE76" s="85"/>
      <c r="AF76" s="85"/>
      <c r="AG76" s="85"/>
    </row>
    <row r="77" spans="23:33" ht="14.25" customHeight="1">
      <c r="W77" s="85"/>
      <c r="AB77" s="85"/>
      <c r="AC77" s="85"/>
      <c r="AD77" s="85"/>
      <c r="AE77" s="85"/>
      <c r="AF77" s="85"/>
      <c r="AG77" s="85"/>
    </row>
    <row r="78" spans="23:33" ht="14.25" customHeight="1">
      <c r="W78" s="85"/>
      <c r="AB78" s="85"/>
      <c r="AC78" s="85"/>
      <c r="AD78" s="85"/>
      <c r="AE78" s="85"/>
      <c r="AF78" s="85"/>
      <c r="AG78" s="85"/>
    </row>
    <row r="79" spans="23:33" ht="14.25" customHeight="1">
      <c r="W79" s="85"/>
      <c r="AB79" s="85"/>
      <c r="AC79" s="85"/>
      <c r="AD79" s="85"/>
      <c r="AE79" s="85"/>
      <c r="AF79" s="85"/>
      <c r="AG79" s="85"/>
    </row>
    <row r="80" spans="23:33" ht="14.25" customHeight="1">
      <c r="W80" s="85"/>
      <c r="AB80" s="85"/>
      <c r="AC80" s="85"/>
      <c r="AD80" s="85"/>
      <c r="AE80" s="85"/>
      <c r="AF80" s="85"/>
      <c r="AG80" s="85"/>
    </row>
    <row r="81" spans="23:33" ht="14.25" customHeight="1">
      <c r="W81" s="85"/>
      <c r="AB81" s="85"/>
      <c r="AC81" s="85"/>
      <c r="AD81" s="85"/>
      <c r="AE81" s="85"/>
      <c r="AF81" s="85"/>
      <c r="AG81" s="85"/>
    </row>
    <row r="82" spans="23:33" ht="14.25" customHeight="1">
      <c r="W82" s="85"/>
      <c r="AB82" s="85"/>
      <c r="AC82" s="85"/>
      <c r="AD82" s="85"/>
      <c r="AE82" s="85"/>
      <c r="AF82" s="85"/>
      <c r="AG82" s="85"/>
    </row>
    <row r="83" spans="23:33" ht="14.25" customHeight="1">
      <c r="W83" s="85"/>
      <c r="AB83" s="85"/>
      <c r="AC83" s="85"/>
      <c r="AD83" s="85"/>
      <c r="AE83" s="85"/>
      <c r="AF83" s="85"/>
      <c r="AG83" s="85"/>
    </row>
    <row r="84" spans="23:33" ht="14.25" customHeight="1">
      <c r="W84" s="85"/>
      <c r="AB84" s="85"/>
      <c r="AC84" s="85"/>
      <c r="AD84" s="85"/>
      <c r="AE84" s="85"/>
      <c r="AF84" s="85"/>
      <c r="AG84" s="85"/>
    </row>
    <row r="85" spans="23:33" ht="14.25" customHeight="1">
      <c r="W85" s="85"/>
      <c r="AB85" s="85"/>
      <c r="AC85" s="85"/>
      <c r="AD85" s="85"/>
      <c r="AE85" s="85"/>
      <c r="AF85" s="85"/>
      <c r="AG85" s="85"/>
    </row>
    <row r="86" spans="23:33" ht="14.25" customHeight="1">
      <c r="W86" s="85"/>
      <c r="AB86" s="85"/>
      <c r="AC86" s="85"/>
      <c r="AD86" s="85"/>
      <c r="AE86" s="85"/>
      <c r="AF86" s="85"/>
      <c r="AG86" s="85"/>
    </row>
    <row r="87" spans="23:33" ht="14.25" customHeight="1">
      <c r="W87" s="85"/>
      <c r="AB87" s="85"/>
      <c r="AC87" s="85"/>
      <c r="AD87" s="85"/>
      <c r="AE87" s="85"/>
      <c r="AF87" s="85"/>
      <c r="AG87" s="85"/>
    </row>
    <row r="88" spans="23:33" ht="14.25" customHeight="1">
      <c r="W88" s="85"/>
      <c r="AB88" s="85"/>
      <c r="AC88" s="85"/>
      <c r="AD88" s="85"/>
      <c r="AE88" s="85"/>
      <c r="AF88" s="85"/>
      <c r="AG88" s="85"/>
    </row>
    <row r="89" spans="23:33" ht="14.25" customHeight="1">
      <c r="W89" s="85"/>
      <c r="AB89" s="85"/>
      <c r="AC89" s="85"/>
      <c r="AD89" s="85"/>
      <c r="AE89" s="85"/>
      <c r="AF89" s="85"/>
      <c r="AG89" s="85"/>
    </row>
    <row r="90" spans="23:33" ht="14.25" customHeight="1">
      <c r="W90" s="85"/>
      <c r="AB90" s="85"/>
      <c r="AC90" s="85"/>
      <c r="AD90" s="85"/>
      <c r="AE90" s="85"/>
      <c r="AF90" s="85"/>
      <c r="AG90" s="85"/>
    </row>
    <row r="91" spans="23:33" ht="14.25" customHeight="1">
      <c r="W91" s="85"/>
      <c r="AB91" s="85"/>
      <c r="AC91" s="85"/>
      <c r="AD91" s="85"/>
      <c r="AE91" s="85"/>
      <c r="AF91" s="85"/>
      <c r="AG91" s="85"/>
    </row>
    <row r="92" spans="23:33" ht="14.25" customHeight="1">
      <c r="W92" s="85"/>
      <c r="AB92" s="85"/>
      <c r="AC92" s="85"/>
      <c r="AD92" s="85"/>
      <c r="AE92" s="85"/>
      <c r="AF92" s="85"/>
      <c r="AG92" s="85"/>
    </row>
    <row r="93" spans="23:33" ht="14.25" customHeight="1">
      <c r="W93" s="85"/>
      <c r="AB93" s="85"/>
      <c r="AC93" s="85"/>
      <c r="AD93" s="85"/>
      <c r="AE93" s="85"/>
      <c r="AF93" s="85"/>
      <c r="AG93" s="85"/>
    </row>
    <row r="94" spans="23:33" ht="14.25" customHeight="1">
      <c r="W94" s="85"/>
      <c r="AB94" s="85"/>
      <c r="AC94" s="85"/>
      <c r="AD94" s="85"/>
      <c r="AE94" s="85"/>
      <c r="AF94" s="85"/>
      <c r="AG94" s="85"/>
    </row>
    <row r="95" spans="23:33" ht="14.25" customHeight="1">
      <c r="W95" s="85"/>
      <c r="AB95" s="85"/>
      <c r="AC95" s="85"/>
      <c r="AD95" s="85"/>
      <c r="AE95" s="85"/>
      <c r="AF95" s="85"/>
      <c r="AG95" s="85"/>
    </row>
    <row r="96" spans="23:33" ht="14.25" customHeight="1">
      <c r="W96" s="85"/>
      <c r="AB96" s="85"/>
      <c r="AC96" s="85"/>
      <c r="AD96" s="85"/>
      <c r="AE96" s="85"/>
      <c r="AF96" s="85"/>
      <c r="AG96" s="85"/>
    </row>
    <row r="97" spans="23:33" ht="14.25" customHeight="1">
      <c r="W97" s="85"/>
      <c r="AB97" s="85"/>
      <c r="AC97" s="85"/>
      <c r="AD97" s="85"/>
      <c r="AE97" s="85"/>
      <c r="AF97" s="85"/>
      <c r="AG97" s="85"/>
    </row>
    <row r="98" spans="23:33" ht="14.25" customHeight="1">
      <c r="W98" s="85"/>
      <c r="AB98" s="85"/>
      <c r="AC98" s="85"/>
      <c r="AD98" s="85"/>
      <c r="AE98" s="85"/>
      <c r="AF98" s="85"/>
      <c r="AG98" s="85"/>
    </row>
    <row r="99" spans="23:33" ht="14.25" customHeight="1">
      <c r="W99" s="85"/>
      <c r="AB99" s="85"/>
      <c r="AC99" s="85"/>
      <c r="AD99" s="85"/>
      <c r="AE99" s="85"/>
      <c r="AF99" s="85"/>
      <c r="AG99" s="85"/>
    </row>
    <row r="100" spans="23:33" ht="14.25" customHeight="1">
      <c r="W100" s="85"/>
      <c r="AB100" s="85"/>
      <c r="AC100" s="85"/>
      <c r="AD100" s="85"/>
      <c r="AE100" s="85"/>
      <c r="AF100" s="85"/>
      <c r="AG100" s="85"/>
    </row>
    <row r="101" spans="23:33" ht="14.25" customHeight="1">
      <c r="W101" s="85"/>
      <c r="AB101" s="85"/>
      <c r="AC101" s="85"/>
      <c r="AD101" s="85"/>
      <c r="AE101" s="85"/>
      <c r="AF101" s="85"/>
      <c r="AG101" s="85"/>
    </row>
    <row r="102" spans="23:33" ht="14.25" customHeight="1">
      <c r="W102" s="85"/>
      <c r="AB102" s="85"/>
      <c r="AC102" s="85"/>
      <c r="AD102" s="85"/>
      <c r="AE102" s="85"/>
      <c r="AF102" s="85"/>
      <c r="AG102" s="85"/>
    </row>
    <row r="103" spans="23:33" ht="14.25" customHeight="1">
      <c r="W103" s="85"/>
      <c r="AB103" s="85"/>
      <c r="AC103" s="85"/>
      <c r="AD103" s="85"/>
      <c r="AE103" s="85"/>
      <c r="AF103" s="85"/>
      <c r="AG103" s="85"/>
    </row>
    <row r="104" spans="23:33" ht="14.25" customHeight="1">
      <c r="W104" s="85"/>
      <c r="AB104" s="85"/>
      <c r="AC104" s="85"/>
      <c r="AD104" s="85"/>
      <c r="AE104" s="85"/>
      <c r="AF104" s="85"/>
      <c r="AG104" s="85"/>
    </row>
    <row r="105" spans="23:33" ht="14.25" customHeight="1">
      <c r="W105" s="85"/>
      <c r="AB105" s="85"/>
      <c r="AC105" s="85"/>
      <c r="AD105" s="85"/>
      <c r="AE105" s="85"/>
      <c r="AF105" s="85"/>
      <c r="AG105" s="85"/>
    </row>
    <row r="106" spans="23:33" ht="14.25" customHeight="1">
      <c r="W106" s="85"/>
      <c r="AB106" s="85"/>
      <c r="AC106" s="85"/>
      <c r="AD106" s="85"/>
      <c r="AE106" s="85"/>
      <c r="AF106" s="85"/>
      <c r="AG106" s="85"/>
    </row>
    <row r="107" spans="23:33" ht="14.25" customHeight="1">
      <c r="W107" s="85"/>
      <c r="AB107" s="85"/>
      <c r="AC107" s="85"/>
      <c r="AD107" s="85"/>
      <c r="AE107" s="85"/>
      <c r="AF107" s="85"/>
      <c r="AG107" s="85"/>
    </row>
    <row r="108" spans="23:33" ht="14.25" customHeight="1">
      <c r="W108" s="85"/>
      <c r="AB108" s="85"/>
      <c r="AC108" s="85"/>
      <c r="AD108" s="85"/>
      <c r="AE108" s="85"/>
      <c r="AF108" s="85"/>
      <c r="AG108" s="85"/>
    </row>
    <row r="109" spans="23:33" ht="14.25" customHeight="1">
      <c r="W109" s="85"/>
      <c r="AB109" s="85"/>
      <c r="AC109" s="85"/>
      <c r="AD109" s="85"/>
      <c r="AE109" s="85"/>
      <c r="AF109" s="85"/>
      <c r="AG109" s="85"/>
    </row>
    <row r="110" spans="23:33" ht="14.25" customHeight="1">
      <c r="W110" s="85"/>
      <c r="AB110" s="85"/>
      <c r="AC110" s="85"/>
      <c r="AD110" s="85"/>
      <c r="AE110" s="85"/>
      <c r="AF110" s="85"/>
      <c r="AG110" s="85"/>
    </row>
    <row r="111" spans="23:33" ht="14.25" customHeight="1">
      <c r="W111" s="85"/>
      <c r="AB111" s="85"/>
      <c r="AC111" s="85"/>
      <c r="AD111" s="85"/>
      <c r="AE111" s="85"/>
      <c r="AF111" s="85"/>
      <c r="AG111" s="85"/>
    </row>
    <row r="112" spans="23:33" ht="14.25" customHeight="1">
      <c r="W112" s="85"/>
      <c r="AB112" s="85"/>
      <c r="AC112" s="85"/>
      <c r="AD112" s="85"/>
      <c r="AE112" s="85"/>
      <c r="AF112" s="85"/>
      <c r="AG112" s="85"/>
    </row>
    <row r="113" spans="23:33" ht="14.25" customHeight="1">
      <c r="W113" s="85"/>
      <c r="AB113" s="85"/>
      <c r="AC113" s="85"/>
      <c r="AD113" s="85"/>
      <c r="AE113" s="85"/>
      <c r="AF113" s="85"/>
      <c r="AG113" s="85"/>
    </row>
    <row r="114" spans="23:33" ht="14.25" customHeight="1">
      <c r="W114" s="85"/>
      <c r="AB114" s="85"/>
      <c r="AC114" s="85"/>
      <c r="AD114" s="85"/>
      <c r="AE114" s="85"/>
      <c r="AF114" s="85"/>
      <c r="AG114" s="85"/>
    </row>
    <row r="115" spans="23:33" ht="14.25" customHeight="1">
      <c r="W115" s="85"/>
      <c r="AB115" s="85"/>
      <c r="AC115" s="85"/>
      <c r="AD115" s="85"/>
      <c r="AE115" s="85"/>
      <c r="AF115" s="85"/>
      <c r="AG115" s="85"/>
    </row>
    <row r="116" spans="23:33" ht="14.25" customHeight="1">
      <c r="W116" s="85"/>
      <c r="AB116" s="85"/>
      <c r="AC116" s="85"/>
      <c r="AD116" s="85"/>
      <c r="AE116" s="85"/>
      <c r="AF116" s="85"/>
      <c r="AG116" s="85"/>
    </row>
    <row r="117" spans="23:33" ht="14.25" customHeight="1">
      <c r="W117" s="85"/>
      <c r="AB117" s="85"/>
      <c r="AC117" s="85"/>
      <c r="AD117" s="85"/>
      <c r="AE117" s="85"/>
      <c r="AF117" s="85"/>
      <c r="AG117" s="85"/>
    </row>
    <row r="118" spans="23:33" ht="14.25" customHeight="1">
      <c r="W118" s="85"/>
      <c r="AB118" s="85"/>
      <c r="AC118" s="85"/>
      <c r="AD118" s="85"/>
      <c r="AE118" s="85"/>
      <c r="AF118" s="85"/>
      <c r="AG118" s="85"/>
    </row>
    <row r="119" spans="23:33" ht="14.25" customHeight="1">
      <c r="W119" s="85"/>
      <c r="AB119" s="85"/>
      <c r="AC119" s="85"/>
      <c r="AD119" s="85"/>
      <c r="AE119" s="85"/>
      <c r="AF119" s="85"/>
      <c r="AG119" s="85"/>
    </row>
    <row r="120" spans="23:33" ht="14.25" customHeight="1">
      <c r="W120" s="85"/>
      <c r="AB120" s="85"/>
      <c r="AC120" s="85"/>
      <c r="AD120" s="85"/>
      <c r="AE120" s="85"/>
      <c r="AF120" s="85"/>
      <c r="AG120" s="85"/>
    </row>
    <row r="121" spans="23:33" ht="14.25" customHeight="1">
      <c r="W121" s="85"/>
      <c r="AB121" s="85"/>
      <c r="AC121" s="85"/>
      <c r="AD121" s="85"/>
      <c r="AE121" s="85"/>
      <c r="AF121" s="85"/>
      <c r="AG121" s="85"/>
    </row>
    <row r="122" spans="23:33" ht="14.25" customHeight="1">
      <c r="W122" s="85"/>
      <c r="AB122" s="85"/>
      <c r="AC122" s="85"/>
      <c r="AD122" s="85"/>
      <c r="AE122" s="85"/>
      <c r="AF122" s="85"/>
      <c r="AG122" s="85"/>
    </row>
    <row r="123" spans="23:33" ht="14.25" customHeight="1">
      <c r="W123" s="85"/>
      <c r="AB123" s="85"/>
      <c r="AC123" s="85"/>
      <c r="AD123" s="85"/>
      <c r="AE123" s="85"/>
      <c r="AF123" s="85"/>
      <c r="AG123" s="85"/>
    </row>
    <row r="124" spans="23:33" ht="14.25" customHeight="1">
      <c r="W124" s="85"/>
      <c r="AB124" s="85"/>
      <c r="AC124" s="85"/>
      <c r="AD124" s="85"/>
      <c r="AE124" s="85"/>
      <c r="AF124" s="85"/>
      <c r="AG124" s="85"/>
    </row>
    <row r="125" spans="23:33" ht="14.25" customHeight="1">
      <c r="W125" s="85"/>
      <c r="AB125" s="85"/>
      <c r="AC125" s="85"/>
      <c r="AD125" s="85"/>
      <c r="AE125" s="85"/>
      <c r="AF125" s="85"/>
      <c r="AG125" s="85"/>
    </row>
    <row r="126" spans="23:33" ht="14.25" customHeight="1">
      <c r="W126" s="85"/>
      <c r="AB126" s="85"/>
      <c r="AC126" s="85"/>
      <c r="AD126" s="85"/>
      <c r="AE126" s="85"/>
      <c r="AF126" s="85"/>
      <c r="AG126" s="85"/>
    </row>
    <row r="127" spans="23:33" ht="14.25" customHeight="1">
      <c r="W127" s="85"/>
      <c r="AB127" s="85"/>
      <c r="AC127" s="85"/>
      <c r="AD127" s="85"/>
      <c r="AE127" s="85"/>
      <c r="AF127" s="85"/>
      <c r="AG127" s="85"/>
    </row>
    <row r="128" spans="23:33" ht="14.25" customHeight="1">
      <c r="W128" s="85"/>
      <c r="AB128" s="85"/>
      <c r="AC128" s="85"/>
      <c r="AD128" s="85"/>
      <c r="AE128" s="85"/>
      <c r="AF128" s="85"/>
      <c r="AG128" s="85"/>
    </row>
    <row r="129" spans="23:33" ht="14.25" customHeight="1">
      <c r="W129" s="85"/>
      <c r="AB129" s="85"/>
      <c r="AC129" s="85"/>
      <c r="AD129" s="85"/>
      <c r="AE129" s="85"/>
      <c r="AF129" s="85"/>
      <c r="AG129" s="85"/>
    </row>
    <row r="130" spans="23:33" ht="14.25" customHeight="1">
      <c r="W130" s="85"/>
      <c r="AB130" s="85"/>
      <c r="AC130" s="85"/>
      <c r="AD130" s="85"/>
      <c r="AE130" s="85"/>
      <c r="AF130" s="85"/>
      <c r="AG130" s="85"/>
    </row>
    <row r="131" spans="23:33" ht="14.25" customHeight="1">
      <c r="W131" s="85"/>
      <c r="AB131" s="85"/>
      <c r="AC131" s="85"/>
      <c r="AD131" s="85"/>
      <c r="AE131" s="85"/>
      <c r="AF131" s="85"/>
      <c r="AG131" s="85"/>
    </row>
    <row r="132" spans="23:33" ht="14.25" customHeight="1">
      <c r="W132" s="85"/>
      <c r="AB132" s="85"/>
      <c r="AC132" s="85"/>
      <c r="AD132" s="85"/>
      <c r="AE132" s="85"/>
      <c r="AF132" s="85"/>
      <c r="AG132" s="85"/>
    </row>
    <row r="133" spans="23:33" ht="14.25" customHeight="1">
      <c r="W133" s="85"/>
      <c r="AB133" s="85"/>
      <c r="AC133" s="85"/>
      <c r="AD133" s="85"/>
      <c r="AE133" s="85"/>
      <c r="AF133" s="85"/>
      <c r="AG133" s="85"/>
    </row>
    <row r="134" spans="23:33" ht="14.25" customHeight="1">
      <c r="W134" s="85"/>
      <c r="AB134" s="85"/>
      <c r="AC134" s="85"/>
      <c r="AD134" s="85"/>
      <c r="AE134" s="85"/>
      <c r="AF134" s="85"/>
      <c r="AG134" s="85"/>
    </row>
    <row r="135" spans="23:33" ht="14.25" customHeight="1">
      <c r="W135" s="85"/>
      <c r="AB135" s="85"/>
      <c r="AC135" s="85"/>
      <c r="AD135" s="85"/>
      <c r="AE135" s="85"/>
      <c r="AF135" s="85"/>
      <c r="AG135" s="85"/>
    </row>
    <row r="136" spans="23:33" ht="14.25" customHeight="1">
      <c r="W136" s="85"/>
      <c r="AB136" s="85"/>
      <c r="AC136" s="85"/>
      <c r="AD136" s="85"/>
      <c r="AE136" s="85"/>
      <c r="AF136" s="85"/>
      <c r="AG136" s="85"/>
    </row>
    <row r="137" spans="23:33" ht="14.25" customHeight="1">
      <c r="W137" s="85"/>
      <c r="AB137" s="85"/>
      <c r="AC137" s="85"/>
      <c r="AD137" s="85"/>
      <c r="AE137" s="85"/>
      <c r="AF137" s="85"/>
      <c r="AG137" s="85"/>
    </row>
    <row r="138" spans="23:33" ht="14.25" customHeight="1">
      <c r="W138" s="85"/>
      <c r="AB138" s="85"/>
      <c r="AC138" s="85"/>
      <c r="AD138" s="85"/>
      <c r="AE138" s="85"/>
      <c r="AF138" s="85"/>
      <c r="AG138" s="85"/>
    </row>
    <row r="139" spans="23:33" ht="14.25" customHeight="1">
      <c r="W139" s="85"/>
      <c r="AB139" s="85"/>
      <c r="AC139" s="85"/>
      <c r="AD139" s="85"/>
      <c r="AE139" s="85"/>
      <c r="AF139" s="85"/>
      <c r="AG139" s="85"/>
    </row>
    <row r="140" spans="23:33" ht="14.25" customHeight="1">
      <c r="W140" s="85"/>
      <c r="AB140" s="85"/>
      <c r="AC140" s="85"/>
      <c r="AD140" s="85"/>
      <c r="AE140" s="85"/>
      <c r="AF140" s="85"/>
      <c r="AG140" s="85"/>
    </row>
    <row r="141" spans="23:33" ht="14.25" customHeight="1">
      <c r="W141" s="85"/>
      <c r="AB141" s="85"/>
      <c r="AC141" s="85"/>
      <c r="AD141" s="85"/>
      <c r="AE141" s="85"/>
      <c r="AF141" s="85"/>
      <c r="AG141" s="85"/>
    </row>
    <row r="142" spans="23:33" ht="14.25" customHeight="1">
      <c r="W142" s="85"/>
      <c r="AB142" s="85"/>
      <c r="AC142" s="85"/>
      <c r="AD142" s="85"/>
      <c r="AE142" s="85"/>
      <c r="AF142" s="85"/>
      <c r="AG142" s="85"/>
    </row>
    <row r="143" spans="23:33" ht="14.25" customHeight="1">
      <c r="W143" s="85"/>
      <c r="AB143" s="85"/>
      <c r="AC143" s="85"/>
      <c r="AD143" s="85"/>
      <c r="AE143" s="85"/>
      <c r="AF143" s="85"/>
      <c r="AG143" s="85"/>
    </row>
    <row r="144" spans="23:33" ht="14.25" customHeight="1">
      <c r="W144" s="85"/>
      <c r="AB144" s="85"/>
      <c r="AC144" s="85"/>
      <c r="AD144" s="85"/>
      <c r="AE144" s="85"/>
      <c r="AF144" s="85"/>
      <c r="AG144" s="85"/>
    </row>
    <row r="145" spans="23:33" ht="14.25" customHeight="1">
      <c r="W145" s="85"/>
      <c r="AB145" s="85"/>
      <c r="AC145" s="85"/>
      <c r="AD145" s="85"/>
      <c r="AE145" s="85"/>
      <c r="AF145" s="85"/>
      <c r="AG145" s="85"/>
    </row>
    <row r="146" spans="23:33" ht="14.25" customHeight="1">
      <c r="W146" s="85"/>
      <c r="AB146" s="85"/>
      <c r="AC146" s="85"/>
      <c r="AD146" s="85"/>
      <c r="AE146" s="85"/>
      <c r="AF146" s="85"/>
      <c r="AG146" s="85"/>
    </row>
    <row r="147" spans="23:33" ht="14.25" customHeight="1">
      <c r="W147" s="85"/>
      <c r="AB147" s="85"/>
      <c r="AC147" s="85"/>
      <c r="AD147" s="85"/>
      <c r="AE147" s="85"/>
      <c r="AF147" s="85"/>
      <c r="AG147" s="85"/>
    </row>
    <row r="148" spans="23:33" ht="14.25" customHeight="1">
      <c r="W148" s="85"/>
      <c r="AB148" s="85"/>
      <c r="AC148" s="85"/>
      <c r="AD148" s="85"/>
      <c r="AE148" s="85"/>
      <c r="AF148" s="85"/>
      <c r="AG148" s="85"/>
    </row>
    <row r="149" spans="23:33" ht="14.25" customHeight="1">
      <c r="W149" s="85"/>
      <c r="AB149" s="85"/>
      <c r="AC149" s="85"/>
      <c r="AD149" s="85"/>
      <c r="AE149" s="85"/>
      <c r="AF149" s="85"/>
      <c r="AG149" s="85"/>
    </row>
    <row r="150" spans="23:33" ht="14.25" customHeight="1">
      <c r="W150" s="85"/>
      <c r="AB150" s="85"/>
      <c r="AC150" s="85"/>
      <c r="AD150" s="85"/>
      <c r="AE150" s="85"/>
      <c r="AF150" s="85"/>
      <c r="AG150" s="85"/>
    </row>
    <row r="151" spans="23:33" ht="14.25" customHeight="1">
      <c r="W151" s="85"/>
      <c r="AB151" s="85"/>
      <c r="AC151" s="85"/>
      <c r="AD151" s="85"/>
      <c r="AE151" s="85"/>
      <c r="AF151" s="85"/>
      <c r="AG151" s="85"/>
    </row>
    <row r="152" spans="23:33" ht="14.25" customHeight="1">
      <c r="W152" s="85"/>
      <c r="AB152" s="85"/>
      <c r="AC152" s="85"/>
      <c r="AD152" s="85"/>
      <c r="AE152" s="85"/>
      <c r="AF152" s="85"/>
      <c r="AG152" s="85"/>
    </row>
    <row r="153" spans="23:33" ht="14.25" customHeight="1">
      <c r="W153" s="85"/>
      <c r="AB153" s="85"/>
      <c r="AC153" s="85"/>
      <c r="AD153" s="85"/>
      <c r="AE153" s="85"/>
      <c r="AF153" s="85"/>
      <c r="AG153" s="85"/>
    </row>
    <row r="154" spans="23:33" ht="14.25" customHeight="1">
      <c r="W154" s="85"/>
      <c r="AB154" s="85"/>
      <c r="AC154" s="85"/>
      <c r="AD154" s="85"/>
      <c r="AE154" s="85"/>
      <c r="AF154" s="85"/>
      <c r="AG154" s="85"/>
    </row>
    <row r="155" spans="23:33" ht="14.25" customHeight="1">
      <c r="W155" s="85"/>
      <c r="AB155" s="85"/>
      <c r="AC155" s="85"/>
      <c r="AD155" s="85"/>
      <c r="AE155" s="85"/>
      <c r="AF155" s="85"/>
      <c r="AG155" s="85"/>
    </row>
    <row r="156" spans="23:33" ht="14.25" customHeight="1">
      <c r="W156" s="85"/>
      <c r="AB156" s="85"/>
      <c r="AC156" s="85"/>
      <c r="AD156" s="85"/>
      <c r="AE156" s="85"/>
      <c r="AF156" s="85"/>
      <c r="AG156" s="85"/>
    </row>
    <row r="157" spans="23:33" ht="14.25" customHeight="1">
      <c r="W157" s="85"/>
      <c r="AB157" s="85"/>
      <c r="AC157" s="85"/>
      <c r="AD157" s="85"/>
      <c r="AE157" s="85"/>
      <c r="AF157" s="85"/>
      <c r="AG157" s="85"/>
    </row>
    <row r="158" spans="23:33" ht="14.25" customHeight="1">
      <c r="W158" s="85"/>
      <c r="AB158" s="85"/>
      <c r="AC158" s="85"/>
      <c r="AD158" s="85"/>
      <c r="AE158" s="85"/>
      <c r="AF158" s="85"/>
      <c r="AG158" s="85"/>
    </row>
    <row r="159" spans="23:33" ht="14.25" customHeight="1">
      <c r="W159" s="85"/>
      <c r="AB159" s="85"/>
      <c r="AC159" s="85"/>
      <c r="AD159" s="85"/>
      <c r="AE159" s="85"/>
      <c r="AF159" s="85"/>
      <c r="AG159" s="85"/>
    </row>
    <row r="160" spans="23:33" ht="14.25" customHeight="1">
      <c r="W160" s="85"/>
      <c r="AB160" s="85"/>
      <c r="AC160" s="85"/>
      <c r="AD160" s="85"/>
      <c r="AE160" s="85"/>
      <c r="AF160" s="85"/>
      <c r="AG160" s="85"/>
    </row>
    <row r="161" spans="23:33" ht="14.25" customHeight="1">
      <c r="W161" s="85"/>
      <c r="AB161" s="85"/>
      <c r="AC161" s="85"/>
      <c r="AD161" s="85"/>
      <c r="AE161" s="85"/>
      <c r="AF161" s="85"/>
      <c r="AG161" s="85"/>
    </row>
    <row r="162" spans="23:33" ht="14.25" customHeight="1">
      <c r="W162" s="85"/>
      <c r="AB162" s="85"/>
      <c r="AC162" s="85"/>
      <c r="AD162" s="85"/>
      <c r="AE162" s="85"/>
      <c r="AF162" s="85"/>
      <c r="AG162" s="85"/>
    </row>
    <row r="163" spans="23:33" ht="14.25" customHeight="1">
      <c r="W163" s="85"/>
      <c r="AB163" s="85"/>
      <c r="AC163" s="85"/>
      <c r="AD163" s="85"/>
      <c r="AE163" s="85"/>
      <c r="AF163" s="85"/>
      <c r="AG163" s="85"/>
    </row>
    <row r="164" spans="23:33" ht="14.25" customHeight="1">
      <c r="W164" s="85"/>
      <c r="AB164" s="85"/>
      <c r="AC164" s="85"/>
      <c r="AD164" s="85"/>
      <c r="AE164" s="85"/>
      <c r="AF164" s="85"/>
      <c r="AG164" s="85"/>
    </row>
    <row r="165" spans="23:33" ht="14.25" customHeight="1">
      <c r="W165" s="85"/>
      <c r="AB165" s="85"/>
      <c r="AC165" s="85"/>
      <c r="AD165" s="85"/>
      <c r="AE165" s="85"/>
      <c r="AF165" s="85"/>
      <c r="AG165" s="85"/>
    </row>
    <row r="166" spans="23:33" ht="14.25" customHeight="1">
      <c r="W166" s="85"/>
      <c r="AB166" s="85"/>
      <c r="AC166" s="85"/>
      <c r="AD166" s="85"/>
      <c r="AE166" s="85"/>
      <c r="AF166" s="85"/>
      <c r="AG166" s="85"/>
    </row>
    <row r="167" spans="23:33" ht="14.25" customHeight="1">
      <c r="W167" s="85"/>
      <c r="AB167" s="85"/>
      <c r="AC167" s="85"/>
      <c r="AD167" s="85"/>
      <c r="AE167" s="85"/>
      <c r="AF167" s="85"/>
      <c r="AG167" s="85"/>
    </row>
    <row r="168" spans="23:33" ht="14.25" customHeight="1">
      <c r="W168" s="85"/>
      <c r="AB168" s="85"/>
      <c r="AC168" s="85"/>
      <c r="AD168" s="85"/>
      <c r="AE168" s="85"/>
      <c r="AF168" s="85"/>
      <c r="AG168" s="85"/>
    </row>
    <row r="169" spans="23:33" ht="14.25" customHeight="1">
      <c r="W169" s="85"/>
      <c r="AB169" s="85"/>
      <c r="AC169" s="85"/>
      <c r="AD169" s="85"/>
      <c r="AE169" s="85"/>
      <c r="AF169" s="85"/>
      <c r="AG169" s="85"/>
    </row>
    <row r="170" spans="23:33" ht="14.25" customHeight="1">
      <c r="W170" s="85"/>
      <c r="AB170" s="85"/>
      <c r="AC170" s="85"/>
      <c r="AD170" s="85"/>
      <c r="AE170" s="85"/>
      <c r="AF170" s="85"/>
      <c r="AG170" s="85"/>
    </row>
    <row r="171" spans="23:33" ht="14.25" customHeight="1">
      <c r="W171" s="85"/>
      <c r="AB171" s="85"/>
      <c r="AC171" s="85"/>
      <c r="AD171" s="85"/>
      <c r="AE171" s="85"/>
      <c r="AF171" s="85"/>
      <c r="AG171" s="85"/>
    </row>
    <row r="172" spans="23:33" ht="14.25" customHeight="1">
      <c r="W172" s="85"/>
      <c r="AB172" s="85"/>
      <c r="AC172" s="85"/>
      <c r="AD172" s="85"/>
      <c r="AE172" s="85"/>
      <c r="AF172" s="85"/>
      <c r="AG172" s="85"/>
    </row>
    <row r="173" spans="23:33" ht="14.25" customHeight="1">
      <c r="W173" s="85"/>
      <c r="AB173" s="85"/>
      <c r="AC173" s="85"/>
      <c r="AD173" s="85"/>
      <c r="AE173" s="85"/>
      <c r="AF173" s="85"/>
      <c r="AG173" s="85"/>
    </row>
    <row r="174" spans="23:33" ht="14.25" customHeight="1">
      <c r="W174" s="85"/>
      <c r="AB174" s="85"/>
      <c r="AC174" s="85"/>
      <c r="AD174" s="85"/>
      <c r="AE174" s="85"/>
      <c r="AF174" s="85"/>
      <c r="AG174" s="85"/>
    </row>
    <row r="175" spans="23:33" ht="14.25" customHeight="1">
      <c r="W175" s="85"/>
      <c r="AB175" s="85"/>
      <c r="AC175" s="85"/>
      <c r="AD175" s="85"/>
      <c r="AE175" s="85"/>
      <c r="AF175" s="85"/>
      <c r="AG175" s="85"/>
    </row>
    <row r="176" spans="23:33" ht="14.25" customHeight="1">
      <c r="W176" s="85"/>
      <c r="AB176" s="85"/>
      <c r="AC176" s="85"/>
      <c r="AD176" s="85"/>
      <c r="AE176" s="85"/>
      <c r="AF176" s="85"/>
      <c r="AG176" s="85"/>
    </row>
    <row r="177" spans="23:33" ht="14.25" customHeight="1">
      <c r="W177" s="85"/>
      <c r="AB177" s="85"/>
      <c r="AC177" s="85"/>
      <c r="AD177" s="85"/>
      <c r="AE177" s="85"/>
      <c r="AF177" s="85"/>
      <c r="AG177" s="85"/>
    </row>
    <row r="178" spans="23:33" ht="14.25" customHeight="1">
      <c r="W178" s="85"/>
      <c r="AB178" s="85"/>
      <c r="AC178" s="85"/>
      <c r="AD178" s="85"/>
      <c r="AE178" s="85"/>
      <c r="AF178" s="85"/>
      <c r="AG178" s="85"/>
    </row>
    <row r="179" spans="23:33" ht="14.25" customHeight="1">
      <c r="W179" s="85"/>
      <c r="AB179" s="85"/>
      <c r="AC179" s="85"/>
      <c r="AD179" s="85"/>
      <c r="AE179" s="85"/>
      <c r="AF179" s="85"/>
      <c r="AG179" s="85"/>
    </row>
    <row r="180" spans="23:33" ht="14.25" customHeight="1">
      <c r="W180" s="85"/>
      <c r="AB180" s="85"/>
      <c r="AC180" s="85"/>
      <c r="AD180" s="85"/>
      <c r="AE180" s="85"/>
      <c r="AF180" s="85"/>
      <c r="AG180" s="85"/>
    </row>
    <row r="181" spans="23:33" ht="14.25" customHeight="1">
      <c r="W181" s="85"/>
      <c r="AB181" s="85"/>
      <c r="AC181" s="85"/>
      <c r="AD181" s="85"/>
      <c r="AE181" s="85"/>
      <c r="AF181" s="85"/>
      <c r="AG181" s="85"/>
    </row>
    <row r="182" spans="23:33" ht="14.25" customHeight="1">
      <c r="W182" s="85"/>
      <c r="AB182" s="85"/>
      <c r="AC182" s="85"/>
      <c r="AD182" s="85"/>
      <c r="AE182" s="85"/>
      <c r="AF182" s="85"/>
      <c r="AG182" s="85"/>
    </row>
    <row r="183" spans="23:33" ht="14.25" customHeight="1">
      <c r="W183" s="85"/>
      <c r="AB183" s="85"/>
      <c r="AC183" s="85"/>
      <c r="AD183" s="85"/>
      <c r="AE183" s="85"/>
      <c r="AF183" s="85"/>
      <c r="AG183" s="85"/>
    </row>
    <row r="184" spans="23:33" ht="14.25" customHeight="1">
      <c r="W184" s="85"/>
      <c r="AB184" s="85"/>
      <c r="AC184" s="85"/>
      <c r="AD184" s="85"/>
      <c r="AE184" s="85"/>
      <c r="AF184" s="85"/>
      <c r="AG184" s="85"/>
    </row>
    <row r="185" spans="23:33" ht="14.25" customHeight="1">
      <c r="W185" s="85"/>
      <c r="AB185" s="85"/>
      <c r="AC185" s="85"/>
      <c r="AD185" s="85"/>
      <c r="AE185" s="85"/>
      <c r="AF185" s="85"/>
      <c r="AG185" s="85"/>
    </row>
    <row r="186" spans="23:33" ht="14.25" customHeight="1">
      <c r="W186" s="85"/>
      <c r="AB186" s="85"/>
      <c r="AC186" s="85"/>
      <c r="AD186" s="85"/>
      <c r="AE186" s="85"/>
      <c r="AF186" s="85"/>
      <c r="AG186" s="85"/>
    </row>
    <row r="187" spans="23:33" ht="14.25" customHeight="1">
      <c r="W187" s="85"/>
      <c r="AB187" s="85"/>
      <c r="AC187" s="85"/>
      <c r="AD187" s="85"/>
      <c r="AE187" s="85"/>
      <c r="AF187" s="85"/>
      <c r="AG187" s="85"/>
    </row>
    <row r="188" spans="23:33" ht="14.25" customHeight="1">
      <c r="W188" s="85"/>
      <c r="AB188" s="85"/>
      <c r="AC188" s="85"/>
      <c r="AD188" s="85"/>
      <c r="AE188" s="85"/>
      <c r="AF188" s="85"/>
      <c r="AG188" s="85"/>
    </row>
    <row r="189" spans="23:33" ht="14.25" customHeight="1">
      <c r="W189" s="85"/>
      <c r="AB189" s="85"/>
      <c r="AC189" s="85"/>
      <c r="AD189" s="85"/>
      <c r="AE189" s="85"/>
      <c r="AF189" s="85"/>
      <c r="AG189" s="85"/>
    </row>
    <row r="190" spans="23:33" ht="14.25" customHeight="1">
      <c r="W190" s="85"/>
      <c r="AB190" s="85"/>
      <c r="AC190" s="85"/>
      <c r="AD190" s="85"/>
      <c r="AE190" s="85"/>
      <c r="AF190" s="85"/>
      <c r="AG190" s="85"/>
    </row>
    <row r="191" spans="23:33" ht="14.25" customHeight="1">
      <c r="W191" s="85"/>
      <c r="AB191" s="85"/>
      <c r="AC191" s="85"/>
      <c r="AD191" s="85"/>
      <c r="AE191" s="85"/>
      <c r="AF191" s="85"/>
      <c r="AG191" s="85"/>
    </row>
    <row r="192" spans="23:33" ht="14.25" customHeight="1">
      <c r="W192" s="85"/>
      <c r="AB192" s="85"/>
      <c r="AC192" s="85"/>
      <c r="AD192" s="85"/>
      <c r="AE192" s="85"/>
      <c r="AF192" s="85"/>
      <c r="AG192" s="85"/>
    </row>
    <row r="193" spans="23:33" ht="14.25" customHeight="1">
      <c r="W193" s="85"/>
      <c r="AB193" s="85"/>
      <c r="AC193" s="85"/>
      <c r="AD193" s="85"/>
      <c r="AE193" s="85"/>
      <c r="AF193" s="85"/>
      <c r="AG193" s="85"/>
    </row>
    <row r="194" spans="23:33" ht="14.25" customHeight="1">
      <c r="W194" s="85"/>
      <c r="AB194" s="85"/>
      <c r="AC194" s="85"/>
      <c r="AD194" s="85"/>
      <c r="AE194" s="85"/>
      <c r="AF194" s="85"/>
      <c r="AG194" s="85"/>
    </row>
    <row r="195" spans="23:33" ht="14.25" customHeight="1">
      <c r="W195" s="85"/>
      <c r="AB195" s="85"/>
      <c r="AC195" s="85"/>
      <c r="AD195" s="85"/>
      <c r="AE195" s="85"/>
      <c r="AF195" s="85"/>
      <c r="AG195" s="85"/>
    </row>
    <row r="196" spans="23:33" ht="14.25" customHeight="1">
      <c r="W196" s="85"/>
      <c r="AB196" s="85"/>
      <c r="AC196" s="85"/>
      <c r="AD196" s="85"/>
      <c r="AE196" s="85"/>
      <c r="AF196" s="85"/>
      <c r="AG196" s="85"/>
    </row>
    <row r="197" spans="23:33" ht="14.25" customHeight="1">
      <c r="W197" s="85"/>
      <c r="AB197" s="85"/>
      <c r="AC197" s="85"/>
      <c r="AD197" s="85"/>
      <c r="AE197" s="85"/>
      <c r="AF197" s="85"/>
      <c r="AG197" s="85"/>
    </row>
    <row r="198" spans="23:33" ht="14.25" customHeight="1">
      <c r="W198" s="85"/>
      <c r="AB198" s="85"/>
      <c r="AC198" s="85"/>
      <c r="AD198" s="85"/>
      <c r="AE198" s="85"/>
      <c r="AF198" s="85"/>
      <c r="AG198" s="85"/>
    </row>
    <row r="199" spans="23:33" ht="14.25" customHeight="1">
      <c r="W199" s="85"/>
      <c r="AB199" s="85"/>
      <c r="AC199" s="85"/>
      <c r="AD199" s="85"/>
      <c r="AE199" s="85"/>
      <c r="AF199" s="85"/>
      <c r="AG199" s="85"/>
    </row>
    <row r="200" spans="23:33" ht="14.25" customHeight="1">
      <c r="W200" s="85"/>
      <c r="AB200" s="85"/>
      <c r="AC200" s="85"/>
      <c r="AD200" s="85"/>
      <c r="AE200" s="85"/>
      <c r="AF200" s="85"/>
      <c r="AG200" s="85"/>
    </row>
    <row r="201" spans="23:33" ht="14.25" customHeight="1">
      <c r="W201" s="85"/>
      <c r="AB201" s="85"/>
      <c r="AC201" s="85"/>
      <c r="AD201" s="85"/>
      <c r="AE201" s="85"/>
      <c r="AF201" s="85"/>
      <c r="AG201" s="85"/>
    </row>
    <row r="202" spans="23:33" ht="14.25" customHeight="1">
      <c r="W202" s="85"/>
      <c r="AB202" s="85"/>
      <c r="AC202" s="85"/>
      <c r="AD202" s="85"/>
      <c r="AE202" s="85"/>
      <c r="AF202" s="85"/>
      <c r="AG202" s="85"/>
    </row>
    <row r="203" spans="23:33" ht="14.25" customHeight="1">
      <c r="W203" s="85"/>
      <c r="AB203" s="85"/>
      <c r="AC203" s="85"/>
      <c r="AD203" s="85"/>
      <c r="AE203" s="85"/>
      <c r="AF203" s="85"/>
      <c r="AG203" s="85"/>
    </row>
    <row r="204" spans="23:33" ht="14.25" customHeight="1">
      <c r="W204" s="85"/>
      <c r="AB204" s="85"/>
      <c r="AC204" s="85"/>
      <c r="AD204" s="85"/>
      <c r="AE204" s="85"/>
      <c r="AF204" s="85"/>
      <c r="AG204" s="85"/>
    </row>
    <row r="205" spans="23:33" ht="14.25" customHeight="1">
      <c r="W205" s="85"/>
      <c r="AB205" s="85"/>
      <c r="AC205" s="85"/>
      <c r="AD205" s="85"/>
      <c r="AE205" s="85"/>
      <c r="AF205" s="85"/>
      <c r="AG205" s="85"/>
    </row>
    <row r="206" spans="23:33" ht="14.25" customHeight="1">
      <c r="W206" s="85"/>
      <c r="AB206" s="85"/>
      <c r="AC206" s="85"/>
      <c r="AD206" s="85"/>
      <c r="AE206" s="85"/>
      <c r="AF206" s="85"/>
      <c r="AG206" s="85"/>
    </row>
    <row r="207" spans="23:33" ht="14.25" customHeight="1">
      <c r="W207" s="85"/>
      <c r="AB207" s="85"/>
      <c r="AC207" s="85"/>
      <c r="AD207" s="85"/>
      <c r="AE207" s="85"/>
      <c r="AF207" s="85"/>
      <c r="AG207" s="85"/>
    </row>
    <row r="208" spans="23:33" ht="14.25" customHeight="1">
      <c r="W208" s="85"/>
      <c r="AB208" s="85"/>
      <c r="AC208" s="85"/>
      <c r="AD208" s="85"/>
      <c r="AE208" s="85"/>
      <c r="AF208" s="85"/>
      <c r="AG208" s="85"/>
    </row>
    <row r="209" spans="23:33" ht="14.25" customHeight="1">
      <c r="W209" s="85"/>
      <c r="AB209" s="85"/>
      <c r="AC209" s="85"/>
      <c r="AD209" s="85"/>
      <c r="AE209" s="85"/>
      <c r="AF209" s="85"/>
      <c r="AG209" s="85"/>
    </row>
    <row r="210" spans="23:33" ht="14.25" customHeight="1">
      <c r="W210" s="85"/>
      <c r="AB210" s="85"/>
      <c r="AC210" s="85"/>
      <c r="AD210" s="85"/>
      <c r="AE210" s="85"/>
      <c r="AF210" s="85"/>
      <c r="AG210" s="85"/>
    </row>
    <row r="211" spans="23:33" ht="14.25" customHeight="1">
      <c r="W211" s="85"/>
      <c r="AB211" s="85"/>
      <c r="AC211" s="85"/>
      <c r="AD211" s="85"/>
      <c r="AE211" s="85"/>
      <c r="AF211" s="85"/>
      <c r="AG211" s="85"/>
    </row>
    <row r="212" spans="23:33" ht="14.25" customHeight="1">
      <c r="W212" s="85"/>
      <c r="AB212" s="85"/>
      <c r="AC212" s="85"/>
      <c r="AD212" s="85"/>
      <c r="AE212" s="85"/>
      <c r="AF212" s="85"/>
      <c r="AG212" s="85"/>
    </row>
    <row r="213" spans="23:33" ht="14.25" customHeight="1">
      <c r="W213" s="85"/>
      <c r="AB213" s="85"/>
      <c r="AC213" s="85"/>
      <c r="AD213" s="85"/>
      <c r="AE213" s="85"/>
      <c r="AF213" s="85"/>
      <c r="AG213" s="85"/>
    </row>
    <row r="214" spans="23:33" ht="14.25" customHeight="1">
      <c r="W214" s="85"/>
      <c r="AB214" s="85"/>
      <c r="AC214" s="85"/>
      <c r="AD214" s="85"/>
      <c r="AE214" s="85"/>
      <c r="AF214" s="85"/>
      <c r="AG214" s="85"/>
    </row>
    <row r="215" spans="23:33" ht="14.25" customHeight="1">
      <c r="W215" s="85"/>
      <c r="AB215" s="85"/>
      <c r="AC215" s="85"/>
      <c r="AD215" s="85"/>
      <c r="AE215" s="85"/>
      <c r="AF215" s="85"/>
      <c r="AG215" s="85"/>
    </row>
    <row r="216" spans="23:33" ht="14.25" customHeight="1">
      <c r="W216" s="85"/>
      <c r="AB216" s="85"/>
      <c r="AC216" s="85"/>
      <c r="AD216" s="85"/>
      <c r="AE216" s="85"/>
      <c r="AF216" s="85"/>
      <c r="AG216" s="85"/>
    </row>
    <row r="217" spans="23:33" ht="14.25" customHeight="1">
      <c r="W217" s="85"/>
      <c r="AB217" s="85"/>
      <c r="AC217" s="85"/>
      <c r="AD217" s="85"/>
      <c r="AE217" s="85"/>
      <c r="AF217" s="85"/>
      <c r="AG217" s="85"/>
    </row>
    <row r="218" spans="23:33" ht="14.25" customHeight="1">
      <c r="W218" s="85"/>
      <c r="AB218" s="85"/>
      <c r="AC218" s="85"/>
      <c r="AD218" s="85"/>
      <c r="AE218" s="85"/>
      <c r="AF218" s="85"/>
      <c r="AG218" s="85"/>
    </row>
    <row r="219" spans="23:33" ht="14.25" customHeight="1">
      <c r="W219" s="85"/>
      <c r="AB219" s="85"/>
      <c r="AC219" s="85"/>
      <c r="AD219" s="85"/>
      <c r="AE219" s="85"/>
      <c r="AF219" s="85"/>
      <c r="AG219" s="85"/>
    </row>
    <row r="220" spans="23:33" ht="14.25" customHeight="1">
      <c r="W220" s="85"/>
      <c r="AB220" s="85"/>
      <c r="AC220" s="85"/>
      <c r="AD220" s="85"/>
      <c r="AE220" s="85"/>
      <c r="AF220" s="85"/>
      <c r="AG220" s="85"/>
    </row>
    <row r="221" spans="23:33" ht="14.25" customHeight="1">
      <c r="W221" s="85"/>
      <c r="AB221" s="85"/>
      <c r="AC221" s="85"/>
      <c r="AD221" s="85"/>
      <c r="AE221" s="85"/>
      <c r="AF221" s="85"/>
      <c r="AG221" s="85"/>
    </row>
    <row r="222" spans="23:33" ht="14.25" customHeight="1">
      <c r="W222" s="85"/>
      <c r="AB222" s="85"/>
      <c r="AC222" s="85"/>
      <c r="AD222" s="85"/>
      <c r="AE222" s="85"/>
      <c r="AF222" s="85"/>
      <c r="AG222" s="85"/>
    </row>
    <row r="223" spans="23:33" ht="14.25" customHeight="1">
      <c r="W223" s="85"/>
      <c r="AB223" s="85"/>
      <c r="AC223" s="85"/>
      <c r="AD223" s="85"/>
      <c r="AE223" s="85"/>
      <c r="AF223" s="85"/>
      <c r="AG223" s="85"/>
    </row>
    <row r="224" spans="23:33" ht="14.25" customHeight="1">
      <c r="W224" s="85"/>
      <c r="AB224" s="85"/>
      <c r="AC224" s="85"/>
      <c r="AD224" s="85"/>
      <c r="AE224" s="85"/>
      <c r="AF224" s="85"/>
      <c r="AG224" s="85"/>
    </row>
    <row r="225" spans="23:33" ht="14.25" customHeight="1">
      <c r="W225" s="85"/>
      <c r="AB225" s="85"/>
      <c r="AC225" s="85"/>
      <c r="AD225" s="85"/>
      <c r="AE225" s="85"/>
      <c r="AF225" s="85"/>
      <c r="AG225" s="85"/>
    </row>
    <row r="226" spans="23:33" ht="14.25" customHeight="1">
      <c r="W226" s="85"/>
      <c r="AB226" s="85"/>
      <c r="AC226" s="85"/>
      <c r="AD226" s="85"/>
      <c r="AE226" s="85"/>
      <c r="AF226" s="85"/>
      <c r="AG226" s="85"/>
    </row>
    <row r="227" spans="23:33" ht="14.25" customHeight="1">
      <c r="W227" s="85"/>
      <c r="AB227" s="85"/>
      <c r="AC227" s="85"/>
      <c r="AD227" s="85"/>
      <c r="AE227" s="85"/>
      <c r="AF227" s="85"/>
      <c r="AG227" s="85"/>
    </row>
    <row r="228" spans="23:33" ht="14.25" customHeight="1">
      <c r="W228" s="85"/>
      <c r="AB228" s="85"/>
      <c r="AC228" s="85"/>
      <c r="AD228" s="85"/>
      <c r="AE228" s="85"/>
      <c r="AF228" s="85"/>
      <c r="AG228" s="85"/>
    </row>
    <row r="229" spans="23:33" ht="14.25" customHeight="1">
      <c r="W229" s="85"/>
      <c r="AB229" s="85"/>
      <c r="AC229" s="85"/>
      <c r="AD229" s="85"/>
      <c r="AE229" s="85"/>
      <c r="AF229" s="85"/>
      <c r="AG229" s="85"/>
    </row>
    <row r="230" spans="23:33" ht="14.25" customHeight="1">
      <c r="W230" s="85"/>
      <c r="AB230" s="85"/>
      <c r="AC230" s="85"/>
      <c r="AD230" s="85"/>
      <c r="AE230" s="85"/>
      <c r="AF230" s="85"/>
      <c r="AG230" s="85"/>
    </row>
    <row r="231" spans="23:33" ht="14.25" customHeight="1">
      <c r="W231" s="85"/>
      <c r="AB231" s="85"/>
      <c r="AC231" s="85"/>
      <c r="AD231" s="85"/>
      <c r="AE231" s="85"/>
      <c r="AF231" s="85"/>
      <c r="AG231" s="85"/>
    </row>
    <row r="232" spans="23:33" ht="14.25" customHeight="1">
      <c r="W232" s="85"/>
      <c r="AB232" s="85"/>
      <c r="AC232" s="85"/>
      <c r="AD232" s="85"/>
      <c r="AE232" s="85"/>
      <c r="AF232" s="85"/>
      <c r="AG232" s="85"/>
    </row>
    <row r="233" spans="23:33" ht="14.25" customHeight="1">
      <c r="W233" s="85"/>
      <c r="AB233" s="85"/>
      <c r="AC233" s="85"/>
      <c r="AD233" s="85"/>
      <c r="AE233" s="85"/>
      <c r="AF233" s="85"/>
      <c r="AG233" s="85"/>
    </row>
    <row r="234" spans="23:33" ht="14.25" customHeight="1">
      <c r="W234" s="85"/>
      <c r="AB234" s="85"/>
      <c r="AC234" s="85"/>
      <c r="AD234" s="85"/>
      <c r="AE234" s="85"/>
      <c r="AF234" s="85"/>
      <c r="AG234" s="85"/>
    </row>
    <row r="235" spans="23:33" ht="14.25" customHeight="1">
      <c r="W235" s="85"/>
      <c r="AB235" s="85"/>
      <c r="AC235" s="85"/>
      <c r="AD235" s="85"/>
      <c r="AE235" s="85"/>
      <c r="AF235" s="85"/>
      <c r="AG235" s="85"/>
    </row>
    <row r="236" spans="23:33" ht="14.25" customHeight="1">
      <c r="W236" s="85"/>
      <c r="AB236" s="85"/>
      <c r="AC236" s="85"/>
      <c r="AD236" s="85"/>
      <c r="AE236" s="85"/>
      <c r="AF236" s="85"/>
      <c r="AG236" s="85"/>
    </row>
    <row r="237" spans="23:33" ht="14.25" customHeight="1">
      <c r="W237" s="85"/>
      <c r="AB237" s="85"/>
      <c r="AC237" s="85"/>
      <c r="AD237" s="85"/>
      <c r="AE237" s="85"/>
      <c r="AF237" s="85"/>
      <c r="AG237" s="85"/>
    </row>
    <row r="238" spans="23:33" ht="14.25" customHeight="1">
      <c r="W238" s="85"/>
      <c r="AB238" s="85"/>
      <c r="AC238" s="85"/>
      <c r="AD238" s="85"/>
      <c r="AE238" s="85"/>
      <c r="AF238" s="85"/>
      <c r="AG238" s="85"/>
    </row>
    <row r="239" spans="23:33" ht="14.25" customHeight="1">
      <c r="W239" s="85"/>
      <c r="AB239" s="85"/>
      <c r="AC239" s="85"/>
      <c r="AD239" s="85"/>
      <c r="AE239" s="85"/>
      <c r="AF239" s="85"/>
      <c r="AG239" s="85"/>
    </row>
    <row r="240" spans="23:33" ht="14.25" customHeight="1">
      <c r="W240" s="85"/>
      <c r="AB240" s="85"/>
      <c r="AC240" s="85"/>
      <c r="AD240" s="85"/>
      <c r="AE240" s="85"/>
      <c r="AF240" s="85"/>
      <c r="AG240" s="85"/>
    </row>
    <row r="241" spans="23:33" ht="14.25" customHeight="1">
      <c r="W241" s="85"/>
      <c r="AB241" s="85"/>
      <c r="AC241" s="85"/>
      <c r="AD241" s="85"/>
      <c r="AE241" s="85"/>
      <c r="AF241" s="85"/>
      <c r="AG241" s="85"/>
    </row>
    <row r="242" spans="23:33" ht="14.25" customHeight="1">
      <c r="W242" s="85"/>
      <c r="AB242" s="85"/>
      <c r="AC242" s="85"/>
      <c r="AD242" s="85"/>
      <c r="AE242" s="85"/>
      <c r="AF242" s="85"/>
      <c r="AG242" s="85"/>
    </row>
    <row r="243" spans="23:33" ht="14.25" customHeight="1">
      <c r="W243" s="85"/>
      <c r="AB243" s="85"/>
      <c r="AC243" s="85"/>
      <c r="AD243" s="85"/>
      <c r="AE243" s="85"/>
      <c r="AF243" s="85"/>
      <c r="AG243" s="85"/>
    </row>
    <row r="244" spans="23:33" ht="14.25" customHeight="1">
      <c r="W244" s="85"/>
      <c r="AB244" s="85"/>
      <c r="AC244" s="85"/>
      <c r="AD244" s="85"/>
      <c r="AE244" s="85"/>
      <c r="AF244" s="85"/>
      <c r="AG244" s="85"/>
    </row>
    <row r="245" spans="23:33" ht="14.25" customHeight="1">
      <c r="W245" s="85"/>
      <c r="AB245" s="85"/>
      <c r="AC245" s="85"/>
      <c r="AD245" s="85"/>
      <c r="AE245" s="85"/>
      <c r="AF245" s="85"/>
      <c r="AG245" s="85"/>
    </row>
    <row r="246" spans="23:33" ht="14.25" customHeight="1">
      <c r="W246" s="85"/>
      <c r="AB246" s="85"/>
      <c r="AC246" s="85"/>
      <c r="AD246" s="85"/>
      <c r="AE246" s="85"/>
      <c r="AF246" s="85"/>
      <c r="AG246" s="85"/>
    </row>
    <row r="247" spans="23:33" ht="14.25" customHeight="1">
      <c r="W247" s="85"/>
      <c r="AB247" s="85"/>
      <c r="AC247" s="85"/>
      <c r="AD247" s="85"/>
      <c r="AE247" s="85"/>
      <c r="AF247" s="85"/>
      <c r="AG247" s="85"/>
    </row>
    <row r="248" spans="23:33" ht="14.25" customHeight="1">
      <c r="W248" s="85"/>
      <c r="AB248" s="85"/>
      <c r="AC248" s="85"/>
      <c r="AD248" s="85"/>
      <c r="AE248" s="85"/>
      <c r="AF248" s="85"/>
      <c r="AG248" s="85"/>
    </row>
    <row r="249" spans="23:33" ht="14.25" customHeight="1">
      <c r="W249" s="85"/>
      <c r="AB249" s="85"/>
      <c r="AC249" s="85"/>
      <c r="AD249" s="85"/>
      <c r="AE249" s="85"/>
      <c r="AF249" s="85"/>
      <c r="AG249" s="85"/>
    </row>
    <row r="250" spans="23:33" ht="14.25" customHeight="1">
      <c r="W250" s="85"/>
      <c r="AB250" s="85"/>
      <c r="AC250" s="85"/>
      <c r="AD250" s="85"/>
      <c r="AE250" s="85"/>
      <c r="AF250" s="85"/>
      <c r="AG250" s="85"/>
    </row>
    <row r="251" spans="23:33" ht="14.25" customHeight="1">
      <c r="W251" s="85"/>
      <c r="AB251" s="85"/>
      <c r="AC251" s="85"/>
      <c r="AD251" s="85"/>
      <c r="AE251" s="85"/>
      <c r="AF251" s="85"/>
      <c r="AG251" s="85"/>
    </row>
    <row r="252" spans="23:33" ht="14.25" customHeight="1">
      <c r="W252" s="85"/>
      <c r="AB252" s="85"/>
      <c r="AC252" s="85"/>
      <c r="AD252" s="85"/>
      <c r="AE252" s="85"/>
      <c r="AF252" s="85"/>
      <c r="AG252" s="85"/>
    </row>
    <row r="253" spans="23:33" ht="14.25" customHeight="1">
      <c r="W253" s="85"/>
      <c r="AB253" s="85"/>
      <c r="AC253" s="85"/>
      <c r="AD253" s="85"/>
      <c r="AE253" s="85"/>
      <c r="AF253" s="85"/>
      <c r="AG253" s="85"/>
    </row>
    <row r="254" spans="23:33" ht="14.25" customHeight="1">
      <c r="W254" s="85"/>
      <c r="AB254" s="85"/>
      <c r="AC254" s="85"/>
      <c r="AD254" s="85"/>
      <c r="AE254" s="85"/>
      <c r="AF254" s="85"/>
      <c r="AG254" s="85"/>
    </row>
    <row r="255" spans="23:33" ht="14.25" customHeight="1">
      <c r="W255" s="85"/>
      <c r="AB255" s="85"/>
      <c r="AC255" s="85"/>
      <c r="AD255" s="85"/>
      <c r="AE255" s="85"/>
      <c r="AF255" s="85"/>
      <c r="AG255" s="85"/>
    </row>
    <row r="256" spans="23:33" ht="14.25" customHeight="1">
      <c r="W256" s="85"/>
      <c r="AB256" s="85"/>
      <c r="AC256" s="85"/>
      <c r="AD256" s="85"/>
      <c r="AE256" s="85"/>
      <c r="AF256" s="85"/>
      <c r="AG256" s="85"/>
    </row>
    <row r="257" spans="23:33" ht="14.25" customHeight="1">
      <c r="W257" s="85"/>
      <c r="AB257" s="85"/>
      <c r="AC257" s="85"/>
      <c r="AD257" s="85"/>
      <c r="AE257" s="85"/>
      <c r="AF257" s="85"/>
      <c r="AG257" s="85"/>
    </row>
    <row r="258" spans="23:33" ht="14.25" customHeight="1">
      <c r="W258" s="85"/>
      <c r="AB258" s="85"/>
      <c r="AC258" s="85"/>
      <c r="AD258" s="85"/>
      <c r="AE258" s="85"/>
      <c r="AF258" s="85"/>
      <c r="AG258" s="85"/>
    </row>
    <row r="259" spans="23:33" ht="14.25" customHeight="1">
      <c r="W259" s="85"/>
      <c r="AB259" s="85"/>
      <c r="AC259" s="85"/>
      <c r="AD259" s="85"/>
      <c r="AE259" s="85"/>
      <c r="AF259" s="85"/>
      <c r="AG259" s="85"/>
    </row>
    <row r="260" spans="23:33" ht="14.25" customHeight="1">
      <c r="W260" s="85"/>
      <c r="AB260" s="85"/>
      <c r="AC260" s="85"/>
      <c r="AD260" s="85"/>
      <c r="AE260" s="85"/>
      <c r="AF260" s="85"/>
      <c r="AG260" s="85"/>
    </row>
    <row r="261" spans="23:33" ht="14.25" customHeight="1">
      <c r="W261" s="85"/>
      <c r="AB261" s="85"/>
      <c r="AC261" s="85"/>
      <c r="AD261" s="85"/>
      <c r="AE261" s="85"/>
      <c r="AF261" s="85"/>
      <c r="AG261" s="85"/>
    </row>
    <row r="262" spans="23:33" ht="14.25" customHeight="1">
      <c r="W262" s="85"/>
      <c r="AB262" s="85"/>
      <c r="AC262" s="85"/>
      <c r="AD262" s="85"/>
      <c r="AE262" s="85"/>
      <c r="AF262" s="85"/>
      <c r="AG262" s="85"/>
    </row>
    <row r="263" spans="23:33" ht="14.25" customHeight="1">
      <c r="W263" s="85"/>
      <c r="AB263" s="85"/>
      <c r="AC263" s="85"/>
      <c r="AD263" s="85"/>
      <c r="AE263" s="85"/>
      <c r="AF263" s="85"/>
      <c r="AG263" s="85"/>
    </row>
    <row r="264" spans="23:33" ht="14.25" customHeight="1">
      <c r="W264" s="85"/>
      <c r="AB264" s="85"/>
      <c r="AC264" s="85"/>
      <c r="AD264" s="85"/>
      <c r="AE264" s="85"/>
      <c r="AF264" s="85"/>
      <c r="AG264" s="85"/>
    </row>
    <row r="265" spans="23:33" ht="14.25" customHeight="1">
      <c r="W265" s="85"/>
      <c r="AB265" s="85"/>
      <c r="AC265" s="85"/>
      <c r="AD265" s="85"/>
      <c r="AE265" s="85"/>
      <c r="AF265" s="85"/>
      <c r="AG265" s="85"/>
    </row>
    <row r="266" spans="23:33" ht="14.25" customHeight="1">
      <c r="W266" s="85"/>
      <c r="AB266" s="85"/>
      <c r="AC266" s="85"/>
      <c r="AD266" s="85"/>
      <c r="AE266" s="85"/>
      <c r="AF266" s="85"/>
      <c r="AG266" s="85"/>
    </row>
    <row r="267" spans="23:33" ht="14.25" customHeight="1">
      <c r="W267" s="85"/>
      <c r="AB267" s="85"/>
      <c r="AC267" s="85"/>
      <c r="AD267" s="85"/>
      <c r="AE267" s="85"/>
      <c r="AF267" s="85"/>
      <c r="AG267" s="85"/>
    </row>
    <row r="268" spans="23:33" ht="14.25" customHeight="1">
      <c r="W268" s="85"/>
      <c r="AB268" s="85"/>
      <c r="AC268" s="85"/>
      <c r="AD268" s="85"/>
      <c r="AE268" s="85"/>
      <c r="AF268" s="85"/>
      <c r="AG268" s="85"/>
    </row>
    <row r="269" spans="23:33" ht="14.25" customHeight="1">
      <c r="W269" s="85"/>
      <c r="AB269" s="85"/>
      <c r="AC269" s="85"/>
      <c r="AD269" s="85"/>
      <c r="AE269" s="85"/>
      <c r="AF269" s="85"/>
      <c r="AG269" s="85"/>
    </row>
    <row r="270" spans="23:33" ht="14.25" customHeight="1">
      <c r="W270" s="85"/>
      <c r="AB270" s="85"/>
      <c r="AC270" s="85"/>
      <c r="AD270" s="85"/>
      <c r="AE270" s="85"/>
      <c r="AF270" s="85"/>
      <c r="AG270" s="85"/>
    </row>
    <row r="271" spans="23:33" ht="14.25" customHeight="1">
      <c r="W271" s="85"/>
      <c r="AB271" s="85"/>
      <c r="AC271" s="85"/>
      <c r="AD271" s="85"/>
      <c r="AE271" s="85"/>
      <c r="AF271" s="85"/>
      <c r="AG271" s="85"/>
    </row>
    <row r="272" spans="23:33" ht="14.25" customHeight="1">
      <c r="W272" s="85"/>
      <c r="AB272" s="85"/>
      <c r="AC272" s="85"/>
      <c r="AD272" s="85"/>
      <c r="AE272" s="85"/>
      <c r="AF272" s="85"/>
      <c r="AG272" s="85"/>
    </row>
    <row r="273" spans="23:33" ht="14.25" customHeight="1">
      <c r="W273" s="85"/>
      <c r="AB273" s="85"/>
      <c r="AC273" s="85"/>
      <c r="AD273" s="85"/>
      <c r="AE273" s="85"/>
      <c r="AF273" s="85"/>
      <c r="AG273" s="85"/>
    </row>
    <row r="274" spans="23:33" ht="14.25" customHeight="1">
      <c r="W274" s="85"/>
      <c r="AB274" s="85"/>
      <c r="AC274" s="85"/>
      <c r="AD274" s="85"/>
      <c r="AE274" s="85"/>
      <c r="AF274" s="85"/>
      <c r="AG274" s="85"/>
    </row>
    <row r="275" spans="23:33" ht="14.25" customHeight="1">
      <c r="W275" s="85"/>
      <c r="AB275" s="85"/>
      <c r="AC275" s="85"/>
      <c r="AD275" s="85"/>
      <c r="AE275" s="85"/>
      <c r="AF275" s="85"/>
      <c r="AG275" s="85"/>
    </row>
    <row r="276" spans="23:33" ht="14.25" customHeight="1">
      <c r="W276" s="85"/>
      <c r="AB276" s="85"/>
      <c r="AC276" s="85"/>
      <c r="AD276" s="85"/>
      <c r="AE276" s="85"/>
      <c r="AF276" s="85"/>
      <c r="AG276" s="85"/>
    </row>
    <row r="277" spans="23:33" ht="14.25" customHeight="1">
      <c r="W277" s="85"/>
      <c r="AB277" s="85"/>
      <c r="AC277" s="85"/>
      <c r="AD277" s="85"/>
      <c r="AE277" s="85"/>
      <c r="AF277" s="85"/>
      <c r="AG277" s="85"/>
    </row>
    <row r="278" spans="23:33" ht="14.25" customHeight="1">
      <c r="W278" s="85"/>
      <c r="AB278" s="85"/>
      <c r="AC278" s="85"/>
      <c r="AD278" s="85"/>
      <c r="AE278" s="85"/>
      <c r="AF278" s="85"/>
      <c r="AG278" s="85"/>
    </row>
    <row r="279" spans="23:33" ht="14.25" customHeight="1">
      <c r="W279" s="85"/>
      <c r="AB279" s="85"/>
      <c r="AC279" s="85"/>
      <c r="AD279" s="85"/>
      <c r="AE279" s="85"/>
      <c r="AF279" s="85"/>
      <c r="AG279" s="85"/>
    </row>
    <row r="280" spans="23:33" ht="14.25" customHeight="1">
      <c r="W280" s="85"/>
      <c r="AB280" s="85"/>
      <c r="AC280" s="85"/>
      <c r="AD280" s="85"/>
      <c r="AE280" s="85"/>
      <c r="AF280" s="85"/>
      <c r="AG280" s="85"/>
    </row>
    <row r="281" spans="23:33" ht="14.25" customHeight="1">
      <c r="W281" s="85"/>
      <c r="AB281" s="85"/>
      <c r="AC281" s="85"/>
      <c r="AD281" s="85"/>
      <c r="AE281" s="85"/>
      <c r="AF281" s="85"/>
      <c r="AG281" s="85"/>
    </row>
    <row r="282" spans="23:33" ht="14.25" customHeight="1">
      <c r="W282" s="85"/>
      <c r="AB282" s="85"/>
      <c r="AC282" s="85"/>
      <c r="AD282" s="85"/>
      <c r="AE282" s="85"/>
      <c r="AF282" s="85"/>
      <c r="AG282" s="85"/>
    </row>
    <row r="283" spans="23:33" ht="14.25" customHeight="1">
      <c r="W283" s="85"/>
      <c r="AB283" s="85"/>
      <c r="AC283" s="85"/>
      <c r="AD283" s="85"/>
      <c r="AE283" s="85"/>
      <c r="AF283" s="85"/>
      <c r="AG283" s="85"/>
    </row>
    <row r="284" spans="23:33" ht="14.25" customHeight="1">
      <c r="W284" s="85"/>
      <c r="AB284" s="85"/>
      <c r="AC284" s="85"/>
      <c r="AD284" s="85"/>
      <c r="AE284" s="85"/>
      <c r="AF284" s="85"/>
      <c r="AG284" s="85"/>
    </row>
    <row r="285" spans="23:33" ht="14.25" customHeight="1">
      <c r="W285" s="85"/>
      <c r="AB285" s="85"/>
      <c r="AC285" s="85"/>
      <c r="AD285" s="85"/>
      <c r="AE285" s="85"/>
      <c r="AF285" s="85"/>
      <c r="AG285" s="85"/>
    </row>
    <row r="286" spans="23:33" ht="14.25" customHeight="1">
      <c r="W286" s="85"/>
      <c r="AB286" s="85"/>
      <c r="AC286" s="85"/>
      <c r="AD286" s="85"/>
      <c r="AE286" s="85"/>
      <c r="AF286" s="85"/>
      <c r="AG286" s="85"/>
    </row>
    <row r="287" spans="23:33" ht="14.25" customHeight="1">
      <c r="W287" s="85"/>
      <c r="AB287" s="85"/>
      <c r="AC287" s="85"/>
      <c r="AD287" s="85"/>
      <c r="AE287" s="85"/>
      <c r="AF287" s="85"/>
      <c r="AG287" s="85"/>
    </row>
    <row r="288" spans="23:33" ht="14.25" customHeight="1">
      <c r="W288" s="85"/>
      <c r="AB288" s="85"/>
      <c r="AC288" s="85"/>
      <c r="AD288" s="85"/>
      <c r="AE288" s="85"/>
      <c r="AF288" s="85"/>
      <c r="AG288" s="85"/>
    </row>
    <row r="289" spans="23:33" ht="14.25" customHeight="1">
      <c r="W289" s="85"/>
      <c r="AB289" s="85"/>
      <c r="AC289" s="85"/>
      <c r="AD289" s="85"/>
      <c r="AE289" s="85"/>
      <c r="AF289" s="85"/>
      <c r="AG289" s="85"/>
    </row>
    <row r="290" spans="23:33" ht="14.25" customHeight="1">
      <c r="W290" s="85"/>
      <c r="AB290" s="85"/>
      <c r="AC290" s="85"/>
      <c r="AD290" s="85"/>
      <c r="AE290" s="85"/>
      <c r="AF290" s="85"/>
      <c r="AG290" s="85"/>
    </row>
    <row r="291" spans="23:33" ht="14.25" customHeight="1">
      <c r="W291" s="85"/>
      <c r="AB291" s="85"/>
      <c r="AC291" s="85"/>
      <c r="AD291" s="85"/>
      <c r="AE291" s="85"/>
      <c r="AF291" s="85"/>
      <c r="AG291" s="85"/>
    </row>
    <row r="292" spans="23:33" ht="14.25" customHeight="1">
      <c r="W292" s="85"/>
      <c r="AB292" s="85"/>
      <c r="AC292" s="85"/>
      <c r="AD292" s="85"/>
      <c r="AE292" s="85"/>
      <c r="AF292" s="85"/>
      <c r="AG292" s="85"/>
    </row>
    <row r="293" spans="23:33" ht="14.25" customHeight="1">
      <c r="W293" s="85"/>
      <c r="AB293" s="85"/>
      <c r="AC293" s="85"/>
      <c r="AD293" s="85"/>
      <c r="AE293" s="85"/>
      <c r="AF293" s="85"/>
      <c r="AG293" s="85"/>
    </row>
    <row r="294" spans="23:33" ht="14.25" customHeight="1">
      <c r="W294" s="85"/>
      <c r="AB294" s="85"/>
      <c r="AC294" s="85"/>
      <c r="AD294" s="85"/>
      <c r="AE294" s="85"/>
      <c r="AF294" s="85"/>
      <c r="AG294" s="85"/>
    </row>
    <row r="295" spans="23:33" ht="14.25" customHeight="1">
      <c r="W295" s="85"/>
      <c r="AB295" s="85"/>
      <c r="AC295" s="85"/>
      <c r="AD295" s="85"/>
      <c r="AE295" s="85"/>
      <c r="AF295" s="85"/>
      <c r="AG295" s="85"/>
    </row>
    <row r="296" spans="23:33" ht="14.25" customHeight="1">
      <c r="W296" s="85"/>
      <c r="AB296" s="85"/>
      <c r="AC296" s="85"/>
      <c r="AD296" s="85"/>
      <c r="AE296" s="85"/>
      <c r="AF296" s="85"/>
      <c r="AG296" s="85"/>
    </row>
    <row r="297" spans="23:33" ht="14.25" customHeight="1">
      <c r="W297" s="85"/>
      <c r="AB297" s="85"/>
      <c r="AC297" s="85"/>
      <c r="AD297" s="85"/>
      <c r="AE297" s="85"/>
      <c r="AF297" s="85"/>
      <c r="AG297" s="85"/>
    </row>
    <row r="298" spans="23:33" ht="14.25" customHeight="1">
      <c r="W298" s="85"/>
      <c r="AB298" s="85"/>
      <c r="AC298" s="85"/>
      <c r="AD298" s="85"/>
      <c r="AE298" s="85"/>
      <c r="AF298" s="85"/>
      <c r="AG298" s="85"/>
    </row>
    <row r="299" spans="23:33" ht="14.25" customHeight="1">
      <c r="W299" s="85"/>
      <c r="AB299" s="85"/>
      <c r="AC299" s="85"/>
      <c r="AD299" s="85"/>
      <c r="AE299" s="85"/>
      <c r="AF299" s="85"/>
      <c r="AG299" s="85"/>
    </row>
    <row r="300" spans="23:33" ht="14.25" customHeight="1">
      <c r="W300" s="85"/>
      <c r="AB300" s="85"/>
      <c r="AC300" s="85"/>
      <c r="AD300" s="85"/>
      <c r="AE300" s="85"/>
      <c r="AF300" s="85"/>
      <c r="AG300" s="85"/>
    </row>
    <row r="301" spans="23:33" ht="14.25" customHeight="1">
      <c r="W301" s="85"/>
      <c r="AB301" s="85"/>
      <c r="AC301" s="85"/>
      <c r="AD301" s="85"/>
      <c r="AE301" s="85"/>
      <c r="AF301" s="85"/>
      <c r="AG301" s="85"/>
    </row>
    <row r="302" spans="23:33" ht="14.25" customHeight="1">
      <c r="W302" s="85"/>
      <c r="AB302" s="85"/>
      <c r="AC302" s="85"/>
      <c r="AD302" s="85"/>
      <c r="AE302" s="85"/>
      <c r="AF302" s="85"/>
      <c r="AG302" s="85"/>
    </row>
    <row r="303" spans="23:33" ht="14.25" customHeight="1">
      <c r="W303" s="85"/>
      <c r="AB303" s="85"/>
      <c r="AC303" s="85"/>
      <c r="AD303" s="85"/>
      <c r="AE303" s="85"/>
      <c r="AF303" s="85"/>
      <c r="AG303" s="85"/>
    </row>
    <row r="304" spans="23:33" ht="14.25" customHeight="1">
      <c r="W304" s="85"/>
      <c r="AB304" s="85"/>
      <c r="AC304" s="85"/>
      <c r="AD304" s="85"/>
      <c r="AE304" s="85"/>
      <c r="AF304" s="85"/>
      <c r="AG304" s="85"/>
    </row>
    <row r="305" spans="23:33" ht="14.25" customHeight="1">
      <c r="W305" s="85"/>
      <c r="AB305" s="85"/>
      <c r="AC305" s="85"/>
      <c r="AD305" s="85"/>
      <c r="AE305" s="85"/>
      <c r="AF305" s="85"/>
      <c r="AG305" s="85"/>
    </row>
    <row r="306" spans="23:33" ht="14.25" customHeight="1">
      <c r="W306" s="85"/>
      <c r="AB306" s="85"/>
      <c r="AC306" s="85"/>
      <c r="AD306" s="85"/>
      <c r="AE306" s="85"/>
      <c r="AF306" s="85"/>
      <c r="AG306" s="85"/>
    </row>
    <row r="307" spans="23:33" ht="14.25" customHeight="1">
      <c r="W307" s="85"/>
      <c r="AB307" s="85"/>
      <c r="AC307" s="85"/>
      <c r="AD307" s="85"/>
      <c r="AE307" s="85"/>
      <c r="AF307" s="85"/>
      <c r="AG307" s="85"/>
    </row>
    <row r="308" spans="23:33" ht="14.25" customHeight="1">
      <c r="W308" s="85"/>
      <c r="AB308" s="85"/>
      <c r="AC308" s="85"/>
      <c r="AD308" s="85"/>
      <c r="AE308" s="85"/>
      <c r="AF308" s="85"/>
      <c r="AG308" s="85"/>
    </row>
    <row r="309" spans="23:33" ht="14.25" customHeight="1">
      <c r="W309" s="85"/>
      <c r="AB309" s="85"/>
      <c r="AC309" s="85"/>
      <c r="AD309" s="85"/>
      <c r="AE309" s="85"/>
      <c r="AF309" s="85"/>
      <c r="AG309" s="85"/>
    </row>
    <row r="310" spans="23:33" ht="14.25" customHeight="1">
      <c r="W310" s="85"/>
      <c r="AB310" s="85"/>
      <c r="AC310" s="85"/>
      <c r="AD310" s="85"/>
      <c r="AE310" s="85"/>
      <c r="AF310" s="85"/>
      <c r="AG310" s="85"/>
    </row>
    <row r="311" spans="23:33" ht="14.25" customHeight="1">
      <c r="W311" s="85"/>
      <c r="AB311" s="85"/>
      <c r="AC311" s="85"/>
      <c r="AD311" s="85"/>
      <c r="AE311" s="85"/>
      <c r="AF311" s="85"/>
      <c r="AG311" s="85"/>
    </row>
    <row r="312" spans="23:33" ht="14.25" customHeight="1">
      <c r="W312" s="85"/>
      <c r="AB312" s="85"/>
      <c r="AC312" s="85"/>
      <c r="AD312" s="85"/>
      <c r="AE312" s="85"/>
      <c r="AF312" s="85"/>
      <c r="AG312" s="85"/>
    </row>
    <row r="313" spans="23:33" ht="14.25" customHeight="1">
      <c r="W313" s="85"/>
      <c r="AB313" s="85"/>
      <c r="AC313" s="85"/>
      <c r="AD313" s="85"/>
      <c r="AE313" s="85"/>
      <c r="AF313" s="85"/>
      <c r="AG313" s="85"/>
    </row>
    <row r="314" spans="23:33" ht="14.25" customHeight="1">
      <c r="W314" s="85"/>
      <c r="AB314" s="85"/>
      <c r="AC314" s="85"/>
      <c r="AD314" s="85"/>
      <c r="AE314" s="85"/>
      <c r="AF314" s="85"/>
      <c r="AG314" s="85"/>
    </row>
    <row r="315" spans="23:33" ht="14.25" customHeight="1">
      <c r="W315" s="85"/>
      <c r="AB315" s="85"/>
      <c r="AC315" s="85"/>
      <c r="AD315" s="85"/>
      <c r="AE315" s="85"/>
      <c r="AF315" s="85"/>
      <c r="AG315" s="85"/>
    </row>
    <row r="316" spans="23:33" ht="14.25" customHeight="1">
      <c r="W316" s="85"/>
      <c r="AB316" s="85"/>
      <c r="AC316" s="85"/>
      <c r="AD316" s="85"/>
      <c r="AE316" s="85"/>
      <c r="AF316" s="85"/>
      <c r="AG316" s="85"/>
    </row>
    <row r="317" spans="23:33" ht="14.25" customHeight="1">
      <c r="W317" s="85"/>
      <c r="AB317" s="85"/>
      <c r="AC317" s="85"/>
      <c r="AD317" s="85"/>
      <c r="AE317" s="85"/>
      <c r="AF317" s="85"/>
      <c r="AG317" s="85"/>
    </row>
    <row r="318" spans="23:33" ht="14.25" customHeight="1">
      <c r="W318" s="85"/>
      <c r="AB318" s="85"/>
      <c r="AC318" s="85"/>
      <c r="AD318" s="85"/>
      <c r="AE318" s="85"/>
      <c r="AF318" s="85"/>
      <c r="AG318" s="85"/>
    </row>
    <row r="319" spans="23:33" ht="14.25" customHeight="1">
      <c r="W319" s="85"/>
      <c r="AB319" s="85"/>
      <c r="AC319" s="85"/>
      <c r="AD319" s="85"/>
      <c r="AE319" s="85"/>
      <c r="AF319" s="85"/>
      <c r="AG319" s="85"/>
    </row>
    <row r="320" spans="23:33" ht="14.25" customHeight="1">
      <c r="W320" s="85"/>
      <c r="AB320" s="85"/>
      <c r="AC320" s="85"/>
      <c r="AD320" s="85"/>
      <c r="AE320" s="85"/>
      <c r="AF320" s="85"/>
      <c r="AG320" s="85"/>
    </row>
    <row r="321" spans="23:33" ht="14.25" customHeight="1">
      <c r="W321" s="85"/>
      <c r="AB321" s="85"/>
      <c r="AC321" s="85"/>
      <c r="AD321" s="85"/>
      <c r="AE321" s="85"/>
      <c r="AF321" s="85"/>
      <c r="AG321" s="85"/>
    </row>
    <row r="322" spans="23:33" ht="14.25" customHeight="1">
      <c r="W322" s="85"/>
      <c r="AB322" s="85"/>
      <c r="AC322" s="85"/>
      <c r="AD322" s="85"/>
      <c r="AE322" s="85"/>
      <c r="AF322" s="85"/>
      <c r="AG322" s="85"/>
    </row>
    <row r="323" spans="23:33" ht="14.25" customHeight="1">
      <c r="W323" s="85"/>
      <c r="AB323" s="85"/>
      <c r="AC323" s="85"/>
      <c r="AD323" s="85"/>
      <c r="AE323" s="85"/>
      <c r="AF323" s="85"/>
      <c r="AG323" s="85"/>
    </row>
    <row r="324" spans="23:33" ht="14.25" customHeight="1">
      <c r="W324" s="85"/>
      <c r="AB324" s="85"/>
      <c r="AC324" s="85"/>
      <c r="AD324" s="85"/>
      <c r="AE324" s="85"/>
      <c r="AF324" s="85"/>
      <c r="AG324" s="85"/>
    </row>
    <row r="325" spans="23:33" ht="14.25" customHeight="1">
      <c r="W325" s="85"/>
      <c r="AB325" s="85"/>
      <c r="AC325" s="85"/>
      <c r="AD325" s="85"/>
      <c r="AE325" s="85"/>
      <c r="AF325" s="85"/>
      <c r="AG325" s="85"/>
    </row>
    <row r="326" spans="23:33" ht="14.25" customHeight="1">
      <c r="W326" s="85"/>
      <c r="AB326" s="85"/>
      <c r="AC326" s="85"/>
      <c r="AD326" s="85"/>
      <c r="AE326" s="85"/>
      <c r="AF326" s="85"/>
      <c r="AG326" s="85"/>
    </row>
    <row r="327" spans="23:33" ht="14.25" customHeight="1">
      <c r="W327" s="85"/>
      <c r="AB327" s="85"/>
      <c r="AC327" s="85"/>
      <c r="AD327" s="85"/>
      <c r="AE327" s="85"/>
      <c r="AF327" s="85"/>
      <c r="AG327" s="85"/>
    </row>
    <row r="328" spans="23:33" ht="14.25" customHeight="1">
      <c r="W328" s="85"/>
      <c r="AB328" s="85"/>
      <c r="AC328" s="85"/>
      <c r="AD328" s="85"/>
      <c r="AE328" s="85"/>
      <c r="AF328" s="85"/>
      <c r="AG328" s="85"/>
    </row>
    <row r="329" spans="23:33" ht="14.25" customHeight="1">
      <c r="W329" s="85"/>
      <c r="AB329" s="85"/>
      <c r="AC329" s="85"/>
      <c r="AD329" s="85"/>
      <c r="AE329" s="85"/>
      <c r="AF329" s="85"/>
      <c r="AG329" s="85"/>
    </row>
    <row r="330" spans="23:33" ht="14.25" customHeight="1">
      <c r="W330" s="85"/>
      <c r="AB330" s="85"/>
      <c r="AC330" s="85"/>
      <c r="AD330" s="85"/>
      <c r="AE330" s="85"/>
      <c r="AF330" s="85"/>
      <c r="AG330" s="85"/>
    </row>
    <row r="331" spans="23:33" ht="14.25" customHeight="1">
      <c r="W331" s="85"/>
      <c r="AB331" s="85"/>
      <c r="AC331" s="85"/>
      <c r="AD331" s="85"/>
      <c r="AE331" s="85"/>
      <c r="AF331" s="85"/>
      <c r="AG331" s="85"/>
    </row>
    <row r="332" spans="23:33" ht="14.25" customHeight="1">
      <c r="W332" s="85"/>
      <c r="AB332" s="85"/>
      <c r="AC332" s="85"/>
      <c r="AD332" s="85"/>
      <c r="AE332" s="85"/>
      <c r="AF332" s="85"/>
      <c r="AG332" s="85"/>
    </row>
    <row r="333" spans="23:33" ht="14.25" customHeight="1">
      <c r="W333" s="85"/>
      <c r="AB333" s="85"/>
      <c r="AC333" s="85"/>
      <c r="AD333" s="85"/>
      <c r="AE333" s="85"/>
      <c r="AF333" s="85"/>
      <c r="AG333" s="85"/>
    </row>
    <row r="334" spans="23:33" ht="14.25" customHeight="1">
      <c r="W334" s="85"/>
      <c r="AB334" s="85"/>
      <c r="AC334" s="85"/>
      <c r="AD334" s="85"/>
      <c r="AE334" s="85"/>
      <c r="AF334" s="85"/>
      <c r="AG334" s="85"/>
    </row>
    <row r="335" spans="23:33" ht="14.25" customHeight="1">
      <c r="W335" s="85"/>
      <c r="AB335" s="85"/>
      <c r="AC335" s="85"/>
      <c r="AD335" s="85"/>
      <c r="AE335" s="85"/>
      <c r="AF335" s="85"/>
      <c r="AG335" s="85"/>
    </row>
    <row r="336" spans="23:33" ht="14.25" customHeight="1">
      <c r="W336" s="85"/>
      <c r="AB336" s="85"/>
      <c r="AC336" s="85"/>
      <c r="AD336" s="85"/>
      <c r="AE336" s="85"/>
      <c r="AF336" s="85"/>
      <c r="AG336" s="85"/>
    </row>
    <row r="337" spans="23:33" ht="14.25" customHeight="1">
      <c r="W337" s="85"/>
      <c r="AB337" s="85"/>
      <c r="AC337" s="85"/>
      <c r="AD337" s="85"/>
      <c r="AE337" s="85"/>
      <c r="AF337" s="85"/>
      <c r="AG337" s="85"/>
    </row>
    <row r="338" spans="23:33" ht="14.25" customHeight="1">
      <c r="W338" s="85"/>
      <c r="AB338" s="85"/>
      <c r="AC338" s="85"/>
      <c r="AD338" s="85"/>
      <c r="AE338" s="85"/>
      <c r="AF338" s="85"/>
      <c r="AG338" s="85"/>
    </row>
    <row r="339" spans="23:33" ht="14.25" customHeight="1">
      <c r="W339" s="85"/>
      <c r="AB339" s="85"/>
      <c r="AC339" s="85"/>
      <c r="AD339" s="85"/>
      <c r="AE339" s="85"/>
      <c r="AF339" s="85"/>
      <c r="AG339" s="85"/>
    </row>
    <row r="340" spans="23:33" ht="14.25" customHeight="1">
      <c r="W340" s="85"/>
      <c r="AB340" s="85"/>
      <c r="AC340" s="85"/>
      <c r="AD340" s="85"/>
      <c r="AE340" s="85"/>
      <c r="AF340" s="85"/>
      <c r="AG340" s="85"/>
    </row>
    <row r="341" spans="23:33" ht="14.25" customHeight="1">
      <c r="W341" s="85"/>
      <c r="AB341" s="85"/>
      <c r="AC341" s="85"/>
      <c r="AD341" s="85"/>
      <c r="AE341" s="85"/>
      <c r="AF341" s="85"/>
      <c r="AG341" s="85"/>
    </row>
    <row r="342" spans="23:33" ht="14.25" customHeight="1">
      <c r="W342" s="85"/>
      <c r="AB342" s="85"/>
      <c r="AC342" s="85"/>
      <c r="AD342" s="85"/>
      <c r="AE342" s="85"/>
      <c r="AF342" s="85"/>
      <c r="AG342" s="85"/>
    </row>
    <row r="343" spans="23:33" ht="14.25" customHeight="1">
      <c r="W343" s="85"/>
      <c r="AB343" s="85"/>
      <c r="AC343" s="85"/>
      <c r="AD343" s="85"/>
      <c r="AE343" s="85"/>
      <c r="AF343" s="85"/>
      <c r="AG343" s="85"/>
    </row>
    <row r="344" spans="23:33" ht="14.25" customHeight="1">
      <c r="W344" s="85"/>
      <c r="AB344" s="85"/>
      <c r="AC344" s="85"/>
      <c r="AD344" s="85"/>
      <c r="AE344" s="85"/>
      <c r="AF344" s="85"/>
      <c r="AG344" s="85"/>
    </row>
    <row r="345" spans="23:33" ht="14.25" customHeight="1">
      <c r="W345" s="85"/>
      <c r="AB345" s="85"/>
      <c r="AC345" s="85"/>
      <c r="AD345" s="85"/>
      <c r="AE345" s="85"/>
      <c r="AF345" s="85"/>
      <c r="AG345" s="85"/>
    </row>
    <row r="346" spans="23:33" ht="14.25" customHeight="1">
      <c r="W346" s="85"/>
      <c r="AB346" s="85"/>
      <c r="AC346" s="85"/>
      <c r="AD346" s="85"/>
      <c r="AE346" s="85"/>
      <c r="AF346" s="85"/>
      <c r="AG346" s="85"/>
    </row>
    <row r="347" spans="23:33" ht="14.25" customHeight="1">
      <c r="W347" s="85"/>
      <c r="AB347" s="85"/>
      <c r="AC347" s="85"/>
      <c r="AD347" s="85"/>
      <c r="AE347" s="85"/>
      <c r="AF347" s="85"/>
      <c r="AG347" s="85"/>
    </row>
    <row r="348" spans="23:33" ht="14.25" customHeight="1">
      <c r="W348" s="85"/>
      <c r="AB348" s="85"/>
      <c r="AC348" s="85"/>
      <c r="AD348" s="85"/>
      <c r="AE348" s="85"/>
      <c r="AF348" s="85"/>
      <c r="AG348" s="85"/>
    </row>
    <row r="349" spans="23:33" ht="14.25" customHeight="1">
      <c r="W349" s="85"/>
      <c r="AB349" s="85"/>
      <c r="AC349" s="85"/>
      <c r="AD349" s="85"/>
      <c r="AE349" s="85"/>
      <c r="AF349" s="85"/>
      <c r="AG349" s="85"/>
    </row>
    <row r="350" spans="23:33" ht="14.25" customHeight="1">
      <c r="W350" s="85"/>
      <c r="AB350" s="85"/>
      <c r="AC350" s="85"/>
      <c r="AD350" s="85"/>
      <c r="AE350" s="85"/>
      <c r="AF350" s="85"/>
      <c r="AG350" s="85"/>
    </row>
    <row r="351" spans="23:33" ht="14.25" customHeight="1">
      <c r="W351" s="85"/>
      <c r="AB351" s="85"/>
      <c r="AC351" s="85"/>
      <c r="AD351" s="85"/>
      <c r="AE351" s="85"/>
      <c r="AF351" s="85"/>
      <c r="AG351" s="85"/>
    </row>
    <row r="352" spans="23:33" ht="14.25" customHeight="1">
      <c r="W352" s="85"/>
      <c r="AB352" s="85"/>
      <c r="AC352" s="85"/>
      <c r="AD352" s="85"/>
      <c r="AE352" s="85"/>
      <c r="AF352" s="85"/>
      <c r="AG352" s="85"/>
    </row>
    <row r="353" spans="23:33" ht="14.25" customHeight="1">
      <c r="W353" s="85"/>
      <c r="AB353" s="85"/>
      <c r="AC353" s="85"/>
      <c r="AD353" s="85"/>
      <c r="AE353" s="85"/>
      <c r="AF353" s="85"/>
      <c r="AG353" s="85"/>
    </row>
    <row r="354" spans="23:33" ht="14.25" customHeight="1">
      <c r="W354" s="85"/>
      <c r="AB354" s="85"/>
      <c r="AC354" s="85"/>
      <c r="AD354" s="85"/>
      <c r="AE354" s="85"/>
      <c r="AF354" s="85"/>
      <c r="AG354" s="85"/>
    </row>
    <row r="355" spans="23:33" ht="14.25" customHeight="1">
      <c r="W355" s="85"/>
      <c r="AB355" s="85"/>
      <c r="AC355" s="85"/>
      <c r="AD355" s="85"/>
      <c r="AE355" s="85"/>
      <c r="AF355" s="85"/>
      <c r="AG355" s="85"/>
    </row>
    <row r="356" spans="23:33" ht="14.25" customHeight="1">
      <c r="W356" s="85"/>
      <c r="AB356" s="85"/>
      <c r="AC356" s="85"/>
      <c r="AD356" s="85"/>
      <c r="AE356" s="85"/>
      <c r="AF356" s="85"/>
      <c r="AG356" s="85"/>
    </row>
    <row r="357" spans="23:33" ht="14.25" customHeight="1">
      <c r="W357" s="85"/>
      <c r="AB357" s="85"/>
      <c r="AC357" s="85"/>
      <c r="AD357" s="85"/>
      <c r="AE357" s="85"/>
      <c r="AF357" s="85"/>
      <c r="AG357" s="85"/>
    </row>
    <row r="358" spans="23:33" ht="14.25" customHeight="1">
      <c r="W358" s="85"/>
      <c r="AB358" s="85"/>
      <c r="AC358" s="85"/>
      <c r="AD358" s="85"/>
      <c r="AE358" s="85"/>
      <c r="AF358" s="85"/>
      <c r="AG358" s="85"/>
    </row>
    <row r="359" spans="23:33" ht="14.25" customHeight="1">
      <c r="W359" s="85"/>
      <c r="AB359" s="85"/>
      <c r="AC359" s="85"/>
      <c r="AD359" s="85"/>
      <c r="AE359" s="85"/>
      <c r="AF359" s="85"/>
      <c r="AG359" s="85"/>
    </row>
    <row r="360" spans="23:33" ht="14.25" customHeight="1">
      <c r="W360" s="85"/>
      <c r="AB360" s="85"/>
      <c r="AC360" s="85"/>
      <c r="AD360" s="85"/>
      <c r="AE360" s="85"/>
      <c r="AF360" s="85"/>
      <c r="AG360" s="85"/>
    </row>
    <row r="361" spans="23:33" ht="14.25" customHeight="1">
      <c r="W361" s="85"/>
      <c r="AB361" s="85"/>
      <c r="AC361" s="85"/>
      <c r="AD361" s="85"/>
      <c r="AE361" s="85"/>
      <c r="AF361" s="85"/>
      <c r="AG361" s="85"/>
    </row>
    <row r="362" spans="23:33" ht="14.25" customHeight="1">
      <c r="W362" s="85"/>
      <c r="AB362" s="85"/>
      <c r="AC362" s="85"/>
      <c r="AD362" s="85"/>
      <c r="AE362" s="85"/>
      <c r="AF362" s="85"/>
      <c r="AG362" s="85"/>
    </row>
    <row r="363" spans="23:33" ht="14.25" customHeight="1">
      <c r="W363" s="85"/>
      <c r="AB363" s="85"/>
      <c r="AC363" s="85"/>
      <c r="AD363" s="85"/>
      <c r="AE363" s="85"/>
      <c r="AF363" s="85"/>
      <c r="AG363" s="85"/>
    </row>
    <row r="364" spans="23:33" ht="14.25" customHeight="1">
      <c r="W364" s="85"/>
      <c r="AB364" s="85"/>
      <c r="AC364" s="85"/>
      <c r="AD364" s="85"/>
      <c r="AE364" s="85"/>
      <c r="AF364" s="85"/>
      <c r="AG364" s="85"/>
    </row>
    <row r="365" spans="23:33" ht="14.25" customHeight="1">
      <c r="W365" s="85"/>
      <c r="AB365" s="85"/>
      <c r="AC365" s="85"/>
      <c r="AD365" s="85"/>
      <c r="AE365" s="85"/>
      <c r="AF365" s="85"/>
      <c r="AG365" s="85"/>
    </row>
    <row r="366" spans="23:33" ht="14.25" customHeight="1">
      <c r="W366" s="85"/>
      <c r="AB366" s="85"/>
      <c r="AC366" s="85"/>
      <c r="AD366" s="85"/>
      <c r="AE366" s="85"/>
      <c r="AF366" s="85"/>
      <c r="AG366" s="85"/>
    </row>
    <row r="367" spans="23:33" ht="14.25" customHeight="1">
      <c r="W367" s="85"/>
      <c r="AB367" s="85"/>
      <c r="AC367" s="85"/>
      <c r="AD367" s="85"/>
      <c r="AE367" s="85"/>
      <c r="AF367" s="85"/>
      <c r="AG367" s="85"/>
    </row>
    <row r="368" spans="23:33" ht="14.25" customHeight="1">
      <c r="W368" s="85"/>
      <c r="AB368" s="85"/>
      <c r="AC368" s="85"/>
      <c r="AD368" s="85"/>
      <c r="AE368" s="85"/>
      <c r="AF368" s="85"/>
      <c r="AG368" s="85"/>
    </row>
    <row r="369" spans="23:33" ht="14.25" customHeight="1">
      <c r="W369" s="85"/>
      <c r="AB369" s="85"/>
      <c r="AC369" s="85"/>
      <c r="AD369" s="85"/>
      <c r="AE369" s="85"/>
      <c r="AF369" s="85"/>
      <c r="AG369" s="85"/>
    </row>
    <row r="370" spans="23:33" ht="14.25" customHeight="1">
      <c r="W370" s="85"/>
      <c r="AB370" s="85"/>
      <c r="AC370" s="85"/>
      <c r="AD370" s="85"/>
      <c r="AE370" s="85"/>
      <c r="AF370" s="85"/>
      <c r="AG370" s="85"/>
    </row>
    <row r="371" spans="23:33" ht="14.25" customHeight="1">
      <c r="W371" s="85"/>
      <c r="AB371" s="85"/>
      <c r="AC371" s="85"/>
      <c r="AD371" s="85"/>
      <c r="AE371" s="85"/>
      <c r="AF371" s="85"/>
      <c r="AG371" s="85"/>
    </row>
    <row r="372" spans="23:33" ht="14.25" customHeight="1">
      <c r="W372" s="85"/>
      <c r="AB372" s="85"/>
      <c r="AC372" s="85"/>
      <c r="AD372" s="85"/>
      <c r="AE372" s="85"/>
      <c r="AF372" s="85"/>
      <c r="AG372" s="85"/>
    </row>
    <row r="373" spans="23:33" ht="14.25" customHeight="1">
      <c r="W373" s="85"/>
      <c r="AB373" s="85"/>
      <c r="AC373" s="85"/>
      <c r="AD373" s="85"/>
      <c r="AE373" s="85"/>
      <c r="AF373" s="85"/>
      <c r="AG373" s="85"/>
    </row>
    <row r="374" spans="23:33" ht="14.25" customHeight="1">
      <c r="W374" s="85"/>
      <c r="AB374" s="85"/>
      <c r="AC374" s="85"/>
      <c r="AD374" s="85"/>
      <c r="AE374" s="85"/>
      <c r="AF374" s="85"/>
      <c r="AG374" s="85"/>
    </row>
    <row r="375" spans="23:33" ht="14.25" customHeight="1">
      <c r="W375" s="85"/>
      <c r="AB375" s="85"/>
      <c r="AC375" s="85"/>
      <c r="AD375" s="85"/>
      <c r="AE375" s="85"/>
      <c r="AF375" s="85"/>
      <c r="AG375" s="85"/>
    </row>
    <row r="376" spans="23:33" ht="14.25" customHeight="1">
      <c r="W376" s="85"/>
      <c r="AB376" s="85"/>
      <c r="AC376" s="85"/>
      <c r="AD376" s="85"/>
      <c r="AE376" s="85"/>
      <c r="AF376" s="85"/>
      <c r="AG376" s="85"/>
    </row>
    <row r="377" spans="23:33" ht="14.25" customHeight="1">
      <c r="W377" s="85"/>
      <c r="AB377" s="85"/>
      <c r="AC377" s="85"/>
      <c r="AD377" s="85"/>
      <c r="AE377" s="85"/>
      <c r="AF377" s="85"/>
      <c r="AG377" s="85"/>
    </row>
    <row r="378" spans="23:33" ht="14.25" customHeight="1">
      <c r="W378" s="85"/>
      <c r="AB378" s="85"/>
      <c r="AC378" s="85"/>
      <c r="AD378" s="85"/>
      <c r="AE378" s="85"/>
      <c r="AF378" s="85"/>
      <c r="AG378" s="85"/>
    </row>
    <row r="379" spans="23:33" ht="14.25" customHeight="1">
      <c r="W379" s="85"/>
      <c r="AB379" s="85"/>
      <c r="AC379" s="85"/>
      <c r="AD379" s="85"/>
      <c r="AE379" s="85"/>
      <c r="AF379" s="85"/>
      <c r="AG379" s="85"/>
    </row>
    <row r="380" spans="23:33" ht="14.25" customHeight="1">
      <c r="W380" s="85"/>
      <c r="AB380" s="85"/>
      <c r="AC380" s="85"/>
      <c r="AD380" s="85"/>
      <c r="AE380" s="85"/>
      <c r="AF380" s="85"/>
      <c r="AG380" s="85"/>
    </row>
    <row r="381" spans="23:33" ht="14.25" customHeight="1">
      <c r="W381" s="85"/>
      <c r="AB381" s="85"/>
      <c r="AC381" s="85"/>
      <c r="AD381" s="85"/>
      <c r="AE381" s="85"/>
      <c r="AF381" s="85"/>
      <c r="AG381" s="85"/>
    </row>
    <row r="382" spans="23:33" ht="14.25" customHeight="1">
      <c r="W382" s="85"/>
      <c r="AB382" s="85"/>
      <c r="AC382" s="85"/>
      <c r="AD382" s="85"/>
      <c r="AE382" s="85"/>
      <c r="AF382" s="85"/>
      <c r="AG382" s="85"/>
    </row>
    <row r="383" spans="23:33" ht="14.25" customHeight="1">
      <c r="W383" s="85"/>
      <c r="AB383" s="85"/>
      <c r="AC383" s="85"/>
      <c r="AD383" s="85"/>
      <c r="AE383" s="85"/>
      <c r="AF383" s="85"/>
      <c r="AG383" s="85"/>
    </row>
    <row r="384" spans="23:33" ht="14.25" customHeight="1">
      <c r="W384" s="85"/>
      <c r="AB384" s="85"/>
      <c r="AC384" s="85"/>
      <c r="AD384" s="85"/>
      <c r="AE384" s="85"/>
      <c r="AF384" s="85"/>
      <c r="AG384" s="85"/>
    </row>
    <row r="385" spans="23:33" ht="14.25" customHeight="1">
      <c r="W385" s="85"/>
      <c r="AB385" s="85"/>
      <c r="AC385" s="85"/>
      <c r="AD385" s="85"/>
      <c r="AE385" s="85"/>
      <c r="AF385" s="85"/>
      <c r="AG385" s="85"/>
    </row>
    <row r="386" spans="23:33" ht="14.25" customHeight="1">
      <c r="W386" s="85"/>
      <c r="AB386" s="85"/>
      <c r="AC386" s="85"/>
      <c r="AD386" s="85"/>
      <c r="AE386" s="85"/>
      <c r="AF386" s="85"/>
      <c r="AG386" s="85"/>
    </row>
    <row r="387" spans="23:33" ht="14.25" customHeight="1">
      <c r="W387" s="85"/>
      <c r="AB387" s="85"/>
      <c r="AC387" s="85"/>
      <c r="AD387" s="85"/>
      <c r="AE387" s="85"/>
      <c r="AF387" s="85"/>
      <c r="AG387" s="85"/>
    </row>
    <row r="388" spans="23:33" ht="14.25" customHeight="1">
      <c r="W388" s="85"/>
      <c r="AB388" s="85"/>
      <c r="AC388" s="85"/>
      <c r="AD388" s="85"/>
      <c r="AE388" s="85"/>
      <c r="AF388" s="85"/>
      <c r="AG388" s="85"/>
    </row>
    <row r="389" spans="23:33" ht="14.25" customHeight="1">
      <c r="W389" s="85"/>
      <c r="AB389" s="85"/>
      <c r="AC389" s="85"/>
      <c r="AD389" s="85"/>
      <c r="AE389" s="85"/>
      <c r="AF389" s="85"/>
      <c r="AG389" s="85"/>
    </row>
    <row r="390" spans="23:33" ht="14.25" customHeight="1">
      <c r="W390" s="85"/>
      <c r="AB390" s="85"/>
      <c r="AC390" s="85"/>
      <c r="AD390" s="85"/>
      <c r="AE390" s="85"/>
      <c r="AF390" s="85"/>
      <c r="AG390" s="85"/>
    </row>
    <row r="391" spans="23:33" ht="14.25" customHeight="1">
      <c r="W391" s="85"/>
      <c r="AB391" s="85"/>
      <c r="AC391" s="85"/>
      <c r="AD391" s="85"/>
      <c r="AE391" s="85"/>
      <c r="AF391" s="85"/>
      <c r="AG391" s="85"/>
    </row>
    <row r="392" spans="23:33" ht="14.25" customHeight="1">
      <c r="W392" s="85"/>
      <c r="AB392" s="85"/>
      <c r="AC392" s="85"/>
      <c r="AD392" s="85"/>
      <c r="AE392" s="85"/>
      <c r="AF392" s="85"/>
      <c r="AG392" s="85"/>
    </row>
    <row r="393" spans="23:33" ht="14.25" customHeight="1">
      <c r="W393" s="85"/>
      <c r="AB393" s="85"/>
      <c r="AC393" s="85"/>
      <c r="AD393" s="85"/>
      <c r="AE393" s="85"/>
      <c r="AF393" s="85"/>
      <c r="AG393" s="85"/>
    </row>
    <row r="394" spans="23:33" ht="14.25" customHeight="1">
      <c r="W394" s="85"/>
      <c r="AB394" s="85"/>
      <c r="AC394" s="85"/>
      <c r="AD394" s="85"/>
      <c r="AE394" s="85"/>
      <c r="AF394" s="85"/>
      <c r="AG394" s="85"/>
    </row>
    <row r="395" spans="23:33" ht="14.25" customHeight="1">
      <c r="W395" s="85"/>
      <c r="AB395" s="85"/>
      <c r="AC395" s="85"/>
      <c r="AD395" s="85"/>
      <c r="AE395" s="85"/>
      <c r="AF395" s="85"/>
      <c r="AG395" s="85"/>
    </row>
    <row r="396" spans="23:33" ht="14.25" customHeight="1">
      <c r="W396" s="85"/>
      <c r="AB396" s="85"/>
      <c r="AC396" s="85"/>
      <c r="AD396" s="85"/>
      <c r="AE396" s="85"/>
      <c r="AF396" s="85"/>
      <c r="AG396" s="85"/>
    </row>
    <row r="397" spans="23:33" ht="14.25" customHeight="1">
      <c r="W397" s="85"/>
      <c r="AB397" s="85"/>
      <c r="AC397" s="85"/>
      <c r="AD397" s="85"/>
      <c r="AE397" s="85"/>
      <c r="AF397" s="85"/>
      <c r="AG397" s="85"/>
    </row>
    <row r="398" spans="23:33" ht="14.25" customHeight="1">
      <c r="W398" s="85"/>
      <c r="AB398" s="85"/>
      <c r="AC398" s="85"/>
      <c r="AD398" s="85"/>
      <c r="AE398" s="85"/>
      <c r="AF398" s="85"/>
      <c r="AG398" s="85"/>
    </row>
    <row r="399" spans="23:33" ht="14.25" customHeight="1">
      <c r="W399" s="85"/>
      <c r="AB399" s="85"/>
      <c r="AC399" s="85"/>
      <c r="AD399" s="85"/>
      <c r="AE399" s="85"/>
      <c r="AF399" s="85"/>
      <c r="AG399" s="85"/>
    </row>
    <row r="400" spans="23:33" ht="14.25" customHeight="1">
      <c r="W400" s="85"/>
      <c r="AB400" s="85"/>
      <c r="AC400" s="85"/>
      <c r="AD400" s="85"/>
      <c r="AE400" s="85"/>
      <c r="AF400" s="85"/>
      <c r="AG400" s="85"/>
    </row>
    <row r="401" spans="23:33" ht="14.25" customHeight="1">
      <c r="W401" s="85"/>
      <c r="AB401" s="85"/>
      <c r="AC401" s="85"/>
      <c r="AD401" s="85"/>
      <c r="AE401" s="85"/>
      <c r="AF401" s="85"/>
      <c r="AG401" s="85"/>
    </row>
    <row r="402" spans="23:33" ht="14.25" customHeight="1">
      <c r="W402" s="85"/>
      <c r="AB402" s="85"/>
      <c r="AC402" s="85"/>
      <c r="AD402" s="85"/>
      <c r="AE402" s="85"/>
      <c r="AF402" s="85"/>
      <c r="AG402" s="85"/>
    </row>
    <row r="403" spans="23:33" ht="14.25" customHeight="1">
      <c r="W403" s="85"/>
      <c r="AB403" s="85"/>
      <c r="AC403" s="85"/>
      <c r="AD403" s="85"/>
      <c r="AE403" s="85"/>
      <c r="AF403" s="85"/>
      <c r="AG403" s="85"/>
    </row>
    <row r="404" spans="23:33" ht="14.25" customHeight="1">
      <c r="W404" s="85"/>
      <c r="AB404" s="85"/>
      <c r="AC404" s="85"/>
      <c r="AD404" s="85"/>
      <c r="AE404" s="85"/>
      <c r="AF404" s="85"/>
      <c r="AG404" s="85"/>
    </row>
    <row r="405" spans="23:33" ht="14.25" customHeight="1">
      <c r="W405" s="85"/>
      <c r="AB405" s="85"/>
      <c r="AC405" s="85"/>
      <c r="AD405" s="85"/>
      <c r="AE405" s="85"/>
      <c r="AF405" s="85"/>
      <c r="AG405" s="85"/>
    </row>
    <row r="406" spans="23:33" ht="14.25" customHeight="1">
      <c r="W406" s="85"/>
      <c r="AB406" s="85"/>
      <c r="AC406" s="85"/>
      <c r="AD406" s="85"/>
      <c r="AE406" s="85"/>
      <c r="AF406" s="85"/>
      <c r="AG406" s="85"/>
    </row>
    <row r="407" spans="23:33" ht="14.25" customHeight="1">
      <c r="W407" s="85"/>
      <c r="AB407" s="85"/>
      <c r="AC407" s="85"/>
      <c r="AD407" s="85"/>
      <c r="AE407" s="85"/>
      <c r="AF407" s="85"/>
      <c r="AG407" s="85"/>
    </row>
    <row r="408" spans="23:33" ht="14.25" customHeight="1">
      <c r="W408" s="85"/>
      <c r="AB408" s="85"/>
      <c r="AC408" s="85"/>
      <c r="AD408" s="85"/>
      <c r="AE408" s="85"/>
      <c r="AF408" s="85"/>
      <c r="AG408" s="85"/>
    </row>
    <row r="409" spans="23:33" ht="14.25" customHeight="1">
      <c r="W409" s="85"/>
      <c r="AB409" s="85"/>
      <c r="AC409" s="85"/>
      <c r="AD409" s="85"/>
      <c r="AE409" s="85"/>
      <c r="AF409" s="85"/>
      <c r="AG409" s="85"/>
    </row>
    <row r="410" spans="23:33" ht="14.25" customHeight="1">
      <c r="W410" s="85"/>
      <c r="AB410" s="85"/>
      <c r="AC410" s="85"/>
      <c r="AD410" s="85"/>
      <c r="AE410" s="85"/>
      <c r="AF410" s="85"/>
      <c r="AG410" s="85"/>
    </row>
    <row r="411" spans="23:33" ht="14.25" customHeight="1">
      <c r="W411" s="85"/>
      <c r="AB411" s="85"/>
      <c r="AC411" s="85"/>
      <c r="AD411" s="85"/>
      <c r="AE411" s="85"/>
      <c r="AF411" s="85"/>
      <c r="AG411" s="85"/>
    </row>
    <row r="412" spans="23:33" ht="14.25" customHeight="1">
      <c r="W412" s="85"/>
      <c r="AB412" s="85"/>
      <c r="AC412" s="85"/>
      <c r="AD412" s="85"/>
      <c r="AE412" s="85"/>
      <c r="AF412" s="85"/>
      <c r="AG412" s="85"/>
    </row>
    <row r="413" spans="23:33" ht="14.25" customHeight="1">
      <c r="W413" s="85"/>
      <c r="AB413" s="85"/>
      <c r="AC413" s="85"/>
      <c r="AD413" s="85"/>
      <c r="AE413" s="85"/>
      <c r="AF413" s="85"/>
      <c r="AG413" s="85"/>
    </row>
    <row r="414" spans="23:33" ht="14.25" customHeight="1">
      <c r="W414" s="85"/>
      <c r="AB414" s="85"/>
      <c r="AC414" s="85"/>
      <c r="AD414" s="85"/>
      <c r="AE414" s="85"/>
      <c r="AF414" s="85"/>
      <c r="AG414" s="85"/>
    </row>
    <row r="415" spans="23:33" ht="14.25" customHeight="1">
      <c r="W415" s="85"/>
      <c r="AB415" s="85"/>
      <c r="AC415" s="85"/>
      <c r="AD415" s="85"/>
      <c r="AE415" s="85"/>
      <c r="AF415" s="85"/>
      <c r="AG415" s="85"/>
    </row>
    <row r="416" spans="23:33" ht="14.25" customHeight="1">
      <c r="W416" s="85"/>
      <c r="AB416" s="85"/>
      <c r="AC416" s="85"/>
      <c r="AD416" s="85"/>
      <c r="AE416" s="85"/>
      <c r="AF416" s="85"/>
      <c r="AG416" s="85"/>
    </row>
    <row r="417" spans="23:33" ht="14.25" customHeight="1">
      <c r="W417" s="85"/>
      <c r="AB417" s="85"/>
      <c r="AC417" s="85"/>
      <c r="AD417" s="85"/>
      <c r="AE417" s="85"/>
      <c r="AF417" s="85"/>
      <c r="AG417" s="85"/>
    </row>
    <row r="418" spans="23:33" ht="14.25" customHeight="1">
      <c r="W418" s="85"/>
      <c r="AB418" s="85"/>
      <c r="AC418" s="85"/>
      <c r="AD418" s="85"/>
      <c r="AE418" s="85"/>
      <c r="AF418" s="85"/>
      <c r="AG418" s="85"/>
    </row>
    <row r="419" spans="23:33" ht="14.25" customHeight="1">
      <c r="W419" s="85"/>
      <c r="AB419" s="85"/>
      <c r="AC419" s="85"/>
      <c r="AD419" s="85"/>
      <c r="AE419" s="85"/>
      <c r="AF419" s="85"/>
      <c r="AG419" s="85"/>
    </row>
    <row r="420" spans="23:33" ht="14.25" customHeight="1">
      <c r="W420" s="85"/>
      <c r="AB420" s="85"/>
      <c r="AC420" s="85"/>
      <c r="AD420" s="85"/>
      <c r="AE420" s="85"/>
      <c r="AF420" s="85"/>
      <c r="AG420" s="85"/>
    </row>
    <row r="421" spans="23:33" ht="14.25" customHeight="1">
      <c r="W421" s="85"/>
      <c r="AB421" s="85"/>
      <c r="AC421" s="85"/>
      <c r="AD421" s="85"/>
      <c r="AE421" s="85"/>
      <c r="AF421" s="85"/>
      <c r="AG421" s="85"/>
    </row>
    <row r="422" spans="23:33" ht="14.25" customHeight="1">
      <c r="W422" s="85"/>
      <c r="AB422" s="85"/>
      <c r="AC422" s="85"/>
      <c r="AD422" s="85"/>
      <c r="AE422" s="85"/>
      <c r="AF422" s="85"/>
      <c r="AG422" s="85"/>
    </row>
    <row r="423" spans="23:33" ht="14.25" customHeight="1">
      <c r="W423" s="85"/>
      <c r="AB423" s="85"/>
      <c r="AC423" s="85"/>
      <c r="AD423" s="85"/>
      <c r="AE423" s="85"/>
      <c r="AF423" s="85"/>
      <c r="AG423" s="85"/>
    </row>
    <row r="424" spans="23:33" ht="14.25" customHeight="1">
      <c r="W424" s="85"/>
      <c r="AB424" s="85"/>
      <c r="AC424" s="85"/>
      <c r="AD424" s="85"/>
      <c r="AE424" s="85"/>
      <c r="AF424" s="85"/>
      <c r="AG424" s="85"/>
    </row>
    <row r="425" spans="23:33" ht="14.25" customHeight="1">
      <c r="W425" s="85"/>
      <c r="AB425" s="85"/>
      <c r="AC425" s="85"/>
      <c r="AD425" s="85"/>
      <c r="AE425" s="85"/>
      <c r="AF425" s="85"/>
      <c r="AG425" s="85"/>
    </row>
    <row r="426" spans="23:33" ht="14.25" customHeight="1">
      <c r="W426" s="85"/>
      <c r="AB426" s="85"/>
      <c r="AC426" s="85"/>
      <c r="AD426" s="85"/>
      <c r="AE426" s="85"/>
      <c r="AF426" s="85"/>
      <c r="AG426" s="85"/>
    </row>
    <row r="427" spans="23:33" ht="14.25" customHeight="1">
      <c r="W427" s="85"/>
      <c r="AB427" s="85"/>
      <c r="AC427" s="85"/>
      <c r="AD427" s="85"/>
      <c r="AE427" s="85"/>
      <c r="AF427" s="85"/>
      <c r="AG427" s="85"/>
    </row>
    <row r="428" spans="23:33" ht="14.25" customHeight="1">
      <c r="W428" s="85"/>
      <c r="AB428" s="85"/>
      <c r="AC428" s="85"/>
      <c r="AD428" s="85"/>
      <c r="AE428" s="85"/>
      <c r="AF428" s="85"/>
      <c r="AG428" s="85"/>
    </row>
    <row r="429" spans="23:33" ht="14.25" customHeight="1">
      <c r="W429" s="85"/>
      <c r="AB429" s="85"/>
      <c r="AC429" s="85"/>
      <c r="AD429" s="85"/>
      <c r="AE429" s="85"/>
      <c r="AF429" s="85"/>
      <c r="AG429" s="85"/>
    </row>
    <row r="430" spans="23:33" ht="14.25" customHeight="1">
      <c r="W430" s="85"/>
      <c r="AB430" s="85"/>
      <c r="AC430" s="85"/>
      <c r="AD430" s="85"/>
      <c r="AE430" s="85"/>
      <c r="AF430" s="85"/>
      <c r="AG430" s="85"/>
    </row>
    <row r="431" spans="23:33" ht="14.25" customHeight="1">
      <c r="W431" s="85"/>
      <c r="AB431" s="85"/>
      <c r="AC431" s="85"/>
      <c r="AD431" s="85"/>
      <c r="AE431" s="85"/>
      <c r="AF431" s="85"/>
      <c r="AG431" s="85"/>
    </row>
    <row r="432" spans="23:33" ht="14.25" customHeight="1">
      <c r="W432" s="85"/>
      <c r="AB432" s="85"/>
      <c r="AC432" s="85"/>
      <c r="AD432" s="85"/>
      <c r="AE432" s="85"/>
      <c r="AF432" s="85"/>
      <c r="AG432" s="85"/>
    </row>
    <row r="433" spans="23:33" ht="14.25" customHeight="1">
      <c r="W433" s="85"/>
      <c r="AB433" s="85"/>
      <c r="AC433" s="85"/>
      <c r="AD433" s="85"/>
      <c r="AE433" s="85"/>
      <c r="AF433" s="85"/>
      <c r="AG433" s="85"/>
    </row>
    <row r="434" spans="23:33" ht="14.25" customHeight="1">
      <c r="W434" s="85"/>
      <c r="AB434" s="85"/>
      <c r="AC434" s="85"/>
      <c r="AD434" s="85"/>
      <c r="AE434" s="85"/>
      <c r="AF434" s="85"/>
      <c r="AG434" s="85"/>
    </row>
    <row r="435" spans="23:33" ht="14.25" customHeight="1">
      <c r="W435" s="85"/>
      <c r="AB435" s="85"/>
      <c r="AC435" s="85"/>
      <c r="AD435" s="85"/>
      <c r="AE435" s="85"/>
      <c r="AF435" s="85"/>
      <c r="AG435" s="85"/>
    </row>
    <row r="436" spans="23:33" ht="14.25" customHeight="1">
      <c r="W436" s="85"/>
      <c r="AB436" s="85"/>
      <c r="AC436" s="85"/>
      <c r="AD436" s="85"/>
      <c r="AE436" s="85"/>
      <c r="AF436" s="85"/>
      <c r="AG436" s="85"/>
    </row>
    <row r="437" spans="23:33" ht="14.25" customHeight="1">
      <c r="W437" s="85"/>
      <c r="AB437" s="85"/>
      <c r="AC437" s="85"/>
      <c r="AD437" s="85"/>
      <c r="AE437" s="85"/>
      <c r="AF437" s="85"/>
      <c r="AG437" s="85"/>
    </row>
    <row r="438" spans="23:33" ht="14.25" customHeight="1">
      <c r="W438" s="85"/>
      <c r="AB438" s="85"/>
      <c r="AC438" s="85"/>
      <c r="AD438" s="85"/>
      <c r="AE438" s="85"/>
      <c r="AF438" s="85"/>
      <c r="AG438" s="85"/>
    </row>
    <row r="439" spans="23:33" ht="14.25" customHeight="1">
      <c r="W439" s="85"/>
      <c r="AB439" s="85"/>
      <c r="AC439" s="85"/>
      <c r="AD439" s="85"/>
      <c r="AE439" s="85"/>
      <c r="AF439" s="85"/>
      <c r="AG439" s="85"/>
    </row>
    <row r="440" spans="23:33" ht="14.25" customHeight="1">
      <c r="W440" s="85"/>
      <c r="AB440" s="85"/>
      <c r="AC440" s="85"/>
      <c r="AD440" s="85"/>
      <c r="AE440" s="85"/>
      <c r="AF440" s="85"/>
      <c r="AG440" s="85"/>
    </row>
    <row r="441" spans="23:33" ht="14.25" customHeight="1">
      <c r="W441" s="85"/>
      <c r="AB441" s="85"/>
      <c r="AC441" s="85"/>
      <c r="AD441" s="85"/>
      <c r="AE441" s="85"/>
      <c r="AF441" s="85"/>
      <c r="AG441" s="85"/>
    </row>
    <row r="442" spans="23:33" ht="14.25" customHeight="1">
      <c r="W442" s="85"/>
      <c r="AB442" s="85"/>
      <c r="AC442" s="85"/>
      <c r="AD442" s="85"/>
      <c r="AE442" s="85"/>
      <c r="AF442" s="85"/>
      <c r="AG442" s="85"/>
    </row>
    <row r="443" spans="23:33" ht="14.25" customHeight="1">
      <c r="W443" s="85"/>
      <c r="AB443" s="85"/>
      <c r="AC443" s="85"/>
      <c r="AD443" s="85"/>
      <c r="AE443" s="85"/>
      <c r="AF443" s="85"/>
      <c r="AG443" s="85"/>
    </row>
    <row r="444" spans="23:33" ht="14.25" customHeight="1">
      <c r="W444" s="85"/>
      <c r="AB444" s="85"/>
      <c r="AC444" s="85"/>
      <c r="AD444" s="85"/>
      <c r="AE444" s="85"/>
      <c r="AF444" s="85"/>
      <c r="AG444" s="85"/>
    </row>
    <row r="445" spans="23:33" ht="14.25" customHeight="1">
      <c r="W445" s="85"/>
      <c r="AB445" s="85"/>
      <c r="AC445" s="85"/>
      <c r="AD445" s="85"/>
      <c r="AE445" s="85"/>
      <c r="AF445" s="85"/>
      <c r="AG445" s="85"/>
    </row>
    <row r="446" spans="23:33" ht="14.25" customHeight="1">
      <c r="W446" s="85"/>
      <c r="AB446" s="85"/>
      <c r="AC446" s="85"/>
      <c r="AD446" s="85"/>
      <c r="AE446" s="85"/>
      <c r="AF446" s="85"/>
      <c r="AG446" s="85"/>
    </row>
    <row r="447" spans="23:33" ht="14.25" customHeight="1">
      <c r="W447" s="85"/>
      <c r="AB447" s="85"/>
      <c r="AC447" s="85"/>
      <c r="AD447" s="85"/>
      <c r="AE447" s="85"/>
      <c r="AF447" s="85"/>
      <c r="AG447" s="85"/>
    </row>
    <row r="448" spans="23:33" ht="14.25" customHeight="1">
      <c r="W448" s="85"/>
      <c r="AB448" s="85"/>
      <c r="AC448" s="85"/>
      <c r="AD448" s="85"/>
      <c r="AE448" s="85"/>
      <c r="AF448" s="85"/>
      <c r="AG448" s="85"/>
    </row>
    <row r="449" spans="23:33" ht="14.25" customHeight="1">
      <c r="W449" s="85"/>
      <c r="AB449" s="85"/>
      <c r="AC449" s="85"/>
      <c r="AD449" s="85"/>
      <c r="AE449" s="85"/>
      <c r="AF449" s="85"/>
      <c r="AG449" s="85"/>
    </row>
    <row r="450" spans="23:33" ht="14.25" customHeight="1">
      <c r="W450" s="85"/>
      <c r="AB450" s="85"/>
      <c r="AC450" s="85"/>
      <c r="AD450" s="85"/>
      <c r="AE450" s="85"/>
      <c r="AF450" s="85"/>
      <c r="AG450" s="85"/>
    </row>
    <row r="451" spans="23:33" ht="14.25" customHeight="1">
      <c r="W451" s="85"/>
      <c r="AB451" s="85"/>
      <c r="AC451" s="85"/>
      <c r="AD451" s="85"/>
      <c r="AE451" s="85"/>
      <c r="AF451" s="85"/>
      <c r="AG451" s="85"/>
    </row>
    <row r="452" spans="23:33" ht="14.25" customHeight="1">
      <c r="W452" s="85"/>
      <c r="AB452" s="85"/>
      <c r="AC452" s="85"/>
      <c r="AD452" s="85"/>
      <c r="AE452" s="85"/>
      <c r="AF452" s="85"/>
      <c r="AG452" s="85"/>
    </row>
    <row r="453" spans="23:33" ht="14.25" customHeight="1">
      <c r="W453" s="85"/>
      <c r="AB453" s="85"/>
      <c r="AC453" s="85"/>
      <c r="AD453" s="85"/>
      <c r="AE453" s="85"/>
      <c r="AF453" s="85"/>
      <c r="AG453" s="85"/>
    </row>
    <row r="454" spans="23:33" ht="14.25" customHeight="1">
      <c r="W454" s="85"/>
      <c r="AB454" s="85"/>
      <c r="AC454" s="85"/>
      <c r="AD454" s="85"/>
      <c r="AE454" s="85"/>
      <c r="AF454" s="85"/>
      <c r="AG454" s="85"/>
    </row>
    <row r="455" spans="23:33" ht="14.25" customHeight="1">
      <c r="W455" s="85"/>
      <c r="AB455" s="85"/>
      <c r="AC455" s="85"/>
      <c r="AD455" s="85"/>
      <c r="AE455" s="85"/>
      <c r="AF455" s="85"/>
      <c r="AG455" s="85"/>
    </row>
    <row r="456" spans="23:33" ht="14.25" customHeight="1">
      <c r="W456" s="85"/>
      <c r="AB456" s="85"/>
      <c r="AC456" s="85"/>
      <c r="AD456" s="85"/>
      <c r="AE456" s="85"/>
      <c r="AF456" s="85"/>
      <c r="AG456" s="85"/>
    </row>
    <row r="457" spans="23:33" ht="14.25" customHeight="1">
      <c r="W457" s="85"/>
      <c r="AB457" s="85"/>
      <c r="AC457" s="85"/>
      <c r="AD457" s="85"/>
      <c r="AE457" s="85"/>
      <c r="AF457" s="85"/>
      <c r="AG457" s="85"/>
    </row>
    <row r="458" spans="23:33" ht="14.25" customHeight="1">
      <c r="W458" s="85"/>
      <c r="AB458" s="85"/>
      <c r="AC458" s="85"/>
      <c r="AD458" s="85"/>
      <c r="AE458" s="85"/>
      <c r="AF458" s="85"/>
      <c r="AG458" s="85"/>
    </row>
    <row r="459" spans="23:33" ht="14.25" customHeight="1">
      <c r="W459" s="85"/>
      <c r="AB459" s="85"/>
      <c r="AC459" s="85"/>
      <c r="AD459" s="85"/>
      <c r="AE459" s="85"/>
      <c r="AF459" s="85"/>
      <c r="AG459" s="85"/>
    </row>
    <row r="460" spans="23:33" ht="14.25" customHeight="1">
      <c r="W460" s="85"/>
      <c r="AB460" s="85"/>
      <c r="AC460" s="85"/>
      <c r="AD460" s="85"/>
      <c r="AE460" s="85"/>
      <c r="AF460" s="85"/>
      <c r="AG460" s="85"/>
    </row>
    <row r="461" spans="23:33" ht="14.25" customHeight="1">
      <c r="W461" s="85"/>
      <c r="AB461" s="85"/>
      <c r="AC461" s="85"/>
      <c r="AD461" s="85"/>
      <c r="AE461" s="85"/>
      <c r="AF461" s="85"/>
      <c r="AG461" s="85"/>
    </row>
    <row r="462" spans="23:33" ht="14.25" customHeight="1">
      <c r="W462" s="85"/>
      <c r="AB462" s="85"/>
      <c r="AC462" s="85"/>
      <c r="AD462" s="85"/>
      <c r="AE462" s="85"/>
      <c r="AF462" s="85"/>
      <c r="AG462" s="85"/>
    </row>
    <row r="463" spans="23:33" ht="14.25" customHeight="1">
      <c r="W463" s="85"/>
      <c r="AB463" s="85"/>
      <c r="AC463" s="85"/>
      <c r="AD463" s="85"/>
      <c r="AE463" s="85"/>
      <c r="AF463" s="85"/>
      <c r="AG463" s="85"/>
    </row>
    <row r="464" spans="23:33" ht="14.25" customHeight="1">
      <c r="W464" s="85"/>
      <c r="AB464" s="85"/>
      <c r="AC464" s="85"/>
      <c r="AD464" s="85"/>
      <c r="AE464" s="85"/>
      <c r="AF464" s="85"/>
      <c r="AG464" s="85"/>
    </row>
    <row r="465" spans="23:33" ht="14.25" customHeight="1">
      <c r="W465" s="85"/>
      <c r="AB465" s="85"/>
      <c r="AC465" s="85"/>
      <c r="AD465" s="85"/>
      <c r="AE465" s="85"/>
      <c r="AF465" s="85"/>
      <c r="AG465" s="85"/>
    </row>
    <row r="466" spans="23:33" ht="14.25" customHeight="1">
      <c r="W466" s="85"/>
      <c r="AB466" s="85"/>
      <c r="AC466" s="85"/>
      <c r="AD466" s="85"/>
      <c r="AE466" s="85"/>
      <c r="AF466" s="85"/>
      <c r="AG466" s="85"/>
    </row>
    <row r="467" spans="23:33" ht="14.25" customHeight="1">
      <c r="W467" s="85"/>
      <c r="AB467" s="85"/>
      <c r="AC467" s="85"/>
      <c r="AD467" s="85"/>
      <c r="AE467" s="85"/>
      <c r="AF467" s="85"/>
      <c r="AG467" s="85"/>
    </row>
    <row r="468" spans="23:33" ht="14.25" customHeight="1">
      <c r="W468" s="85"/>
      <c r="AB468" s="85"/>
      <c r="AC468" s="85"/>
      <c r="AD468" s="85"/>
      <c r="AE468" s="85"/>
      <c r="AF468" s="85"/>
      <c r="AG468" s="85"/>
    </row>
    <row r="469" spans="23:33" ht="14.25" customHeight="1">
      <c r="W469" s="85"/>
      <c r="AB469" s="85"/>
      <c r="AC469" s="85"/>
      <c r="AD469" s="85"/>
      <c r="AE469" s="85"/>
      <c r="AF469" s="85"/>
      <c r="AG469" s="85"/>
    </row>
    <row r="470" spans="23:33" ht="14.25" customHeight="1">
      <c r="W470" s="85"/>
      <c r="AB470" s="85"/>
      <c r="AC470" s="85"/>
      <c r="AD470" s="85"/>
      <c r="AE470" s="85"/>
      <c r="AF470" s="85"/>
      <c r="AG470" s="85"/>
    </row>
    <row r="471" spans="23:33" ht="14.25" customHeight="1">
      <c r="W471" s="85"/>
      <c r="AB471" s="85"/>
      <c r="AC471" s="85"/>
      <c r="AD471" s="85"/>
      <c r="AE471" s="85"/>
      <c r="AF471" s="85"/>
      <c r="AG471" s="85"/>
    </row>
    <row r="472" spans="23:33" ht="14.25" customHeight="1">
      <c r="W472" s="85"/>
      <c r="AB472" s="85"/>
      <c r="AC472" s="85"/>
      <c r="AD472" s="85"/>
      <c r="AE472" s="85"/>
      <c r="AF472" s="85"/>
      <c r="AG472" s="85"/>
    </row>
    <row r="473" spans="23:33" ht="14.25" customHeight="1">
      <c r="W473" s="85"/>
      <c r="AB473" s="85"/>
      <c r="AC473" s="85"/>
      <c r="AD473" s="85"/>
      <c r="AE473" s="85"/>
      <c r="AF473" s="85"/>
      <c r="AG473" s="85"/>
    </row>
    <row r="474" spans="23:33" ht="14.25" customHeight="1">
      <c r="W474" s="85"/>
      <c r="AB474" s="85"/>
      <c r="AC474" s="85"/>
      <c r="AD474" s="85"/>
      <c r="AE474" s="85"/>
      <c r="AF474" s="85"/>
      <c r="AG474" s="85"/>
    </row>
    <row r="475" spans="23:33" ht="14.25" customHeight="1">
      <c r="W475" s="85"/>
      <c r="AB475" s="85"/>
      <c r="AC475" s="85"/>
      <c r="AD475" s="85"/>
      <c r="AE475" s="85"/>
      <c r="AF475" s="85"/>
      <c r="AG475" s="85"/>
    </row>
    <row r="476" spans="23:33" ht="14.25" customHeight="1">
      <c r="W476" s="85"/>
      <c r="AB476" s="85"/>
      <c r="AC476" s="85"/>
      <c r="AD476" s="85"/>
      <c r="AE476" s="85"/>
      <c r="AF476" s="85"/>
      <c r="AG476" s="85"/>
    </row>
    <row r="477" spans="23:33" ht="14.25" customHeight="1">
      <c r="W477" s="85"/>
      <c r="AB477" s="85"/>
      <c r="AC477" s="85"/>
      <c r="AD477" s="85"/>
      <c r="AE477" s="85"/>
      <c r="AF477" s="85"/>
      <c r="AG477" s="85"/>
    </row>
    <row r="478" spans="23:33" ht="14.25" customHeight="1">
      <c r="W478" s="85"/>
      <c r="AB478" s="85"/>
      <c r="AC478" s="85"/>
      <c r="AD478" s="85"/>
      <c r="AE478" s="85"/>
      <c r="AF478" s="85"/>
      <c r="AG478" s="85"/>
    </row>
    <row r="479" spans="23:33" ht="14.25" customHeight="1">
      <c r="W479" s="85"/>
      <c r="AB479" s="85"/>
      <c r="AC479" s="85"/>
      <c r="AD479" s="85"/>
      <c r="AE479" s="85"/>
      <c r="AF479" s="85"/>
      <c r="AG479" s="85"/>
    </row>
    <row r="480" spans="23:33" ht="14.25" customHeight="1">
      <c r="W480" s="85"/>
      <c r="AB480" s="85"/>
      <c r="AC480" s="85"/>
      <c r="AD480" s="85"/>
      <c r="AE480" s="85"/>
      <c r="AF480" s="85"/>
      <c r="AG480" s="85"/>
    </row>
    <row r="481" spans="23:33" ht="14.25" customHeight="1">
      <c r="W481" s="85"/>
      <c r="AB481" s="85"/>
      <c r="AC481" s="85"/>
      <c r="AD481" s="85"/>
      <c r="AE481" s="85"/>
      <c r="AF481" s="85"/>
      <c r="AG481" s="85"/>
    </row>
    <row r="482" spans="23:33" ht="14.25" customHeight="1">
      <c r="W482" s="85"/>
      <c r="AB482" s="85"/>
      <c r="AC482" s="85"/>
      <c r="AD482" s="85"/>
      <c r="AE482" s="85"/>
      <c r="AF482" s="85"/>
      <c r="AG482" s="85"/>
    </row>
    <row r="483" spans="23:33" ht="14.25" customHeight="1">
      <c r="W483" s="85"/>
      <c r="AB483" s="85"/>
      <c r="AC483" s="85"/>
      <c r="AD483" s="85"/>
      <c r="AE483" s="85"/>
      <c r="AF483" s="85"/>
      <c r="AG483" s="85"/>
    </row>
    <row r="484" spans="23:33" ht="14.25" customHeight="1">
      <c r="W484" s="85"/>
      <c r="AB484" s="85"/>
      <c r="AC484" s="85"/>
      <c r="AD484" s="85"/>
      <c r="AE484" s="85"/>
      <c r="AF484" s="85"/>
      <c r="AG484" s="85"/>
    </row>
    <row r="485" spans="23:33" ht="14.25" customHeight="1">
      <c r="W485" s="85"/>
      <c r="AB485" s="85"/>
      <c r="AC485" s="85"/>
      <c r="AD485" s="85"/>
      <c r="AE485" s="85"/>
      <c r="AF485" s="85"/>
      <c r="AG485" s="85"/>
    </row>
    <row r="486" spans="23:33" ht="14.25" customHeight="1">
      <c r="W486" s="85"/>
      <c r="AB486" s="85"/>
      <c r="AC486" s="85"/>
      <c r="AD486" s="85"/>
      <c r="AE486" s="85"/>
      <c r="AF486" s="85"/>
      <c r="AG486" s="85"/>
    </row>
    <row r="487" spans="23:33" ht="14.25" customHeight="1">
      <c r="W487" s="85"/>
      <c r="AB487" s="85"/>
      <c r="AC487" s="85"/>
      <c r="AD487" s="85"/>
      <c r="AE487" s="85"/>
      <c r="AF487" s="85"/>
      <c r="AG487" s="85"/>
    </row>
    <row r="488" spans="23:33" ht="14.25" customHeight="1">
      <c r="W488" s="85"/>
      <c r="AB488" s="85"/>
      <c r="AC488" s="85"/>
      <c r="AD488" s="85"/>
      <c r="AE488" s="85"/>
      <c r="AF488" s="85"/>
      <c r="AG488" s="85"/>
    </row>
    <row r="489" spans="23:33" ht="14.25" customHeight="1">
      <c r="W489" s="85"/>
      <c r="AB489" s="85"/>
      <c r="AC489" s="85"/>
      <c r="AD489" s="85"/>
      <c r="AE489" s="85"/>
      <c r="AF489" s="85"/>
      <c r="AG489" s="85"/>
    </row>
    <row r="490" spans="23:33" ht="14.25" customHeight="1">
      <c r="W490" s="85"/>
      <c r="AB490" s="85"/>
      <c r="AC490" s="85"/>
      <c r="AD490" s="85"/>
      <c r="AE490" s="85"/>
      <c r="AF490" s="85"/>
      <c r="AG490" s="85"/>
    </row>
    <row r="491" spans="23:33" ht="14.25" customHeight="1">
      <c r="W491" s="85"/>
      <c r="AB491" s="85"/>
      <c r="AC491" s="85"/>
      <c r="AD491" s="85"/>
      <c r="AE491" s="85"/>
      <c r="AF491" s="85"/>
      <c r="AG491" s="85"/>
    </row>
    <row r="492" spans="23:33" ht="14.25" customHeight="1">
      <c r="W492" s="85"/>
      <c r="AB492" s="85"/>
      <c r="AC492" s="85"/>
      <c r="AD492" s="85"/>
      <c r="AE492" s="85"/>
      <c r="AF492" s="85"/>
      <c r="AG492" s="85"/>
    </row>
    <row r="493" spans="23:33" ht="14.25" customHeight="1">
      <c r="W493" s="85"/>
      <c r="AB493" s="85"/>
      <c r="AC493" s="85"/>
      <c r="AD493" s="85"/>
      <c r="AE493" s="85"/>
      <c r="AF493" s="85"/>
      <c r="AG493" s="85"/>
    </row>
    <row r="494" spans="23:33" ht="14.25" customHeight="1">
      <c r="W494" s="85"/>
      <c r="AB494" s="85"/>
      <c r="AC494" s="85"/>
      <c r="AD494" s="85"/>
      <c r="AE494" s="85"/>
      <c r="AF494" s="85"/>
      <c r="AG494" s="85"/>
    </row>
    <row r="495" spans="23:33" ht="14.25" customHeight="1">
      <c r="W495" s="85"/>
      <c r="AB495" s="85"/>
      <c r="AC495" s="85"/>
      <c r="AD495" s="85"/>
      <c r="AE495" s="85"/>
      <c r="AF495" s="85"/>
      <c r="AG495" s="85"/>
    </row>
    <row r="496" spans="23:33" ht="14.25" customHeight="1">
      <c r="W496" s="85"/>
      <c r="AB496" s="85"/>
      <c r="AC496" s="85"/>
      <c r="AD496" s="85"/>
      <c r="AE496" s="85"/>
      <c r="AF496" s="85"/>
      <c r="AG496" s="85"/>
    </row>
    <row r="497" spans="23:33" ht="14.25" customHeight="1">
      <c r="W497" s="85"/>
      <c r="AB497" s="85"/>
      <c r="AC497" s="85"/>
      <c r="AD497" s="85"/>
      <c r="AE497" s="85"/>
      <c r="AF497" s="85"/>
      <c r="AG497" s="85"/>
    </row>
    <row r="498" spans="23:33" ht="14.25" customHeight="1">
      <c r="W498" s="85"/>
      <c r="AB498" s="85"/>
      <c r="AC498" s="85"/>
      <c r="AD498" s="85"/>
      <c r="AE498" s="85"/>
      <c r="AF498" s="85"/>
      <c r="AG498" s="85"/>
    </row>
    <row r="499" spans="23:33" ht="14.25" customHeight="1">
      <c r="W499" s="85"/>
      <c r="AB499" s="85"/>
      <c r="AC499" s="85"/>
      <c r="AD499" s="85"/>
      <c r="AE499" s="85"/>
      <c r="AF499" s="85"/>
      <c r="AG499" s="85"/>
    </row>
    <row r="500" spans="23:33" ht="14.25" customHeight="1">
      <c r="W500" s="85"/>
      <c r="AB500" s="85"/>
      <c r="AC500" s="85"/>
      <c r="AD500" s="85"/>
      <c r="AE500" s="85"/>
      <c r="AF500" s="85"/>
      <c r="AG500" s="85"/>
    </row>
    <row r="501" spans="23:33" ht="14.25" customHeight="1">
      <c r="W501" s="85"/>
      <c r="AB501" s="85"/>
      <c r="AC501" s="85"/>
      <c r="AD501" s="85"/>
      <c r="AE501" s="85"/>
      <c r="AF501" s="85"/>
      <c r="AG501" s="85"/>
    </row>
    <row r="502" spans="23:33" ht="14.25" customHeight="1">
      <c r="W502" s="85"/>
      <c r="AB502" s="85"/>
      <c r="AC502" s="85"/>
      <c r="AD502" s="85"/>
      <c r="AE502" s="85"/>
      <c r="AF502" s="85"/>
      <c r="AG502" s="85"/>
    </row>
    <row r="503" spans="23:33" ht="14.25" customHeight="1">
      <c r="W503" s="85"/>
      <c r="AB503" s="85"/>
      <c r="AC503" s="85"/>
      <c r="AD503" s="85"/>
      <c r="AE503" s="85"/>
      <c r="AF503" s="85"/>
      <c r="AG503" s="85"/>
    </row>
    <row r="504" spans="23:33" ht="14.25" customHeight="1">
      <c r="W504" s="85"/>
      <c r="AB504" s="85"/>
      <c r="AC504" s="85"/>
      <c r="AD504" s="85"/>
      <c r="AE504" s="85"/>
      <c r="AF504" s="85"/>
      <c r="AG504" s="85"/>
    </row>
    <row r="505" spans="23:33" ht="14.25" customHeight="1">
      <c r="W505" s="85"/>
      <c r="AB505" s="85"/>
      <c r="AC505" s="85"/>
      <c r="AD505" s="85"/>
      <c r="AE505" s="85"/>
      <c r="AF505" s="85"/>
      <c r="AG505" s="85"/>
    </row>
    <row r="506" spans="23:33" ht="14.25" customHeight="1">
      <c r="W506" s="85"/>
      <c r="AB506" s="85"/>
      <c r="AC506" s="85"/>
      <c r="AD506" s="85"/>
      <c r="AE506" s="85"/>
      <c r="AF506" s="85"/>
      <c r="AG506" s="85"/>
    </row>
    <row r="507" spans="23:33" ht="14.25" customHeight="1">
      <c r="W507" s="85"/>
      <c r="AB507" s="85"/>
      <c r="AC507" s="85"/>
      <c r="AD507" s="85"/>
      <c r="AE507" s="85"/>
      <c r="AF507" s="85"/>
      <c r="AG507" s="85"/>
    </row>
    <row r="508" spans="23:33" ht="14.25" customHeight="1">
      <c r="W508" s="85"/>
      <c r="AB508" s="85"/>
      <c r="AC508" s="85"/>
      <c r="AD508" s="85"/>
      <c r="AE508" s="85"/>
      <c r="AF508" s="85"/>
      <c r="AG508" s="85"/>
    </row>
    <row r="509" spans="23:33" ht="14.25" customHeight="1">
      <c r="W509" s="85"/>
      <c r="AB509" s="85"/>
      <c r="AC509" s="85"/>
      <c r="AD509" s="85"/>
      <c r="AE509" s="85"/>
      <c r="AF509" s="85"/>
      <c r="AG509" s="85"/>
    </row>
    <row r="510" spans="23:33" ht="14.25" customHeight="1">
      <c r="W510" s="85"/>
      <c r="AB510" s="85"/>
      <c r="AC510" s="85"/>
      <c r="AD510" s="85"/>
      <c r="AE510" s="85"/>
      <c r="AF510" s="85"/>
      <c r="AG510" s="85"/>
    </row>
    <row r="511" spans="23:33" ht="14.25" customHeight="1">
      <c r="W511" s="85"/>
      <c r="AB511" s="85"/>
      <c r="AC511" s="85"/>
      <c r="AD511" s="85"/>
      <c r="AE511" s="85"/>
      <c r="AF511" s="85"/>
      <c r="AG511" s="85"/>
    </row>
    <row r="512" spans="23:33" ht="14.25" customHeight="1">
      <c r="W512" s="85"/>
      <c r="AB512" s="85"/>
      <c r="AC512" s="85"/>
      <c r="AD512" s="85"/>
      <c r="AE512" s="85"/>
      <c r="AF512" s="85"/>
      <c r="AG512" s="85"/>
    </row>
    <row r="513" spans="23:33" ht="14.25" customHeight="1">
      <c r="W513" s="85"/>
      <c r="AB513" s="85"/>
      <c r="AC513" s="85"/>
      <c r="AD513" s="85"/>
      <c r="AE513" s="85"/>
      <c r="AF513" s="85"/>
      <c r="AG513" s="85"/>
    </row>
    <row r="514" spans="23:33" ht="14.25" customHeight="1">
      <c r="W514" s="85"/>
      <c r="AB514" s="85"/>
      <c r="AC514" s="85"/>
      <c r="AD514" s="85"/>
      <c r="AE514" s="85"/>
      <c r="AF514" s="85"/>
      <c r="AG514" s="85"/>
    </row>
    <row r="515" spans="23:33" ht="14.25" customHeight="1">
      <c r="W515" s="85"/>
      <c r="AB515" s="85"/>
      <c r="AC515" s="85"/>
      <c r="AD515" s="85"/>
      <c r="AE515" s="85"/>
      <c r="AF515" s="85"/>
      <c r="AG515" s="85"/>
    </row>
    <row r="516" spans="23:33" ht="14.25" customHeight="1">
      <c r="W516" s="85"/>
      <c r="AB516" s="85"/>
      <c r="AC516" s="85"/>
      <c r="AD516" s="85"/>
      <c r="AE516" s="85"/>
      <c r="AF516" s="85"/>
      <c r="AG516" s="85"/>
    </row>
    <row r="517" spans="23:33" ht="14.25" customHeight="1">
      <c r="W517" s="85"/>
      <c r="AB517" s="85"/>
      <c r="AC517" s="85"/>
      <c r="AD517" s="85"/>
      <c r="AE517" s="85"/>
      <c r="AF517" s="85"/>
      <c r="AG517" s="85"/>
    </row>
    <row r="518" spans="23:33" ht="14.25" customHeight="1">
      <c r="W518" s="85"/>
      <c r="AB518" s="85"/>
      <c r="AC518" s="85"/>
      <c r="AD518" s="85"/>
      <c r="AE518" s="85"/>
      <c r="AF518" s="85"/>
      <c r="AG518" s="85"/>
    </row>
    <row r="519" spans="23:33" ht="14.25" customHeight="1">
      <c r="W519" s="85"/>
      <c r="AB519" s="85"/>
      <c r="AC519" s="85"/>
      <c r="AD519" s="85"/>
      <c r="AE519" s="85"/>
      <c r="AF519" s="85"/>
      <c r="AG519" s="85"/>
    </row>
    <row r="520" spans="23:33" ht="14.25" customHeight="1">
      <c r="W520" s="85"/>
      <c r="AB520" s="85"/>
      <c r="AC520" s="85"/>
      <c r="AD520" s="85"/>
      <c r="AE520" s="85"/>
      <c r="AF520" s="85"/>
      <c r="AG520" s="85"/>
    </row>
    <row r="521" spans="23:33" ht="14.25" customHeight="1">
      <c r="W521" s="85"/>
      <c r="AB521" s="85"/>
      <c r="AC521" s="85"/>
      <c r="AD521" s="85"/>
      <c r="AE521" s="85"/>
      <c r="AF521" s="85"/>
      <c r="AG521" s="85"/>
    </row>
    <row r="522" spans="23:33" ht="14.25" customHeight="1">
      <c r="W522" s="85"/>
      <c r="AB522" s="85"/>
      <c r="AC522" s="85"/>
      <c r="AD522" s="85"/>
      <c r="AE522" s="85"/>
      <c r="AF522" s="85"/>
      <c r="AG522" s="85"/>
    </row>
    <row r="523" spans="23:33" ht="14.25" customHeight="1">
      <c r="W523" s="85"/>
      <c r="AB523" s="85"/>
      <c r="AC523" s="85"/>
      <c r="AD523" s="85"/>
      <c r="AE523" s="85"/>
      <c r="AF523" s="85"/>
      <c r="AG523" s="85"/>
    </row>
    <row r="524" spans="23:33" ht="14.25" customHeight="1">
      <c r="W524" s="85"/>
      <c r="AB524" s="85"/>
      <c r="AC524" s="85"/>
      <c r="AD524" s="85"/>
      <c r="AE524" s="85"/>
      <c r="AF524" s="85"/>
      <c r="AG524" s="85"/>
    </row>
    <row r="525" spans="23:33" ht="14.25" customHeight="1">
      <c r="W525" s="85"/>
      <c r="AB525" s="85"/>
      <c r="AC525" s="85"/>
      <c r="AD525" s="85"/>
      <c r="AE525" s="85"/>
      <c r="AF525" s="85"/>
      <c r="AG525" s="85"/>
    </row>
    <row r="526" spans="23:33" ht="14.25" customHeight="1">
      <c r="W526" s="85"/>
      <c r="AB526" s="85"/>
      <c r="AC526" s="85"/>
      <c r="AD526" s="85"/>
      <c r="AE526" s="85"/>
      <c r="AF526" s="85"/>
      <c r="AG526" s="85"/>
    </row>
    <row r="527" spans="23:33" ht="14.25" customHeight="1">
      <c r="W527" s="85"/>
      <c r="AB527" s="85"/>
      <c r="AC527" s="85"/>
      <c r="AD527" s="85"/>
      <c r="AE527" s="85"/>
      <c r="AF527" s="85"/>
      <c r="AG527" s="85"/>
    </row>
    <row r="528" spans="23:33" ht="14.25" customHeight="1">
      <c r="W528" s="85"/>
      <c r="AB528" s="85"/>
      <c r="AC528" s="85"/>
      <c r="AD528" s="85"/>
      <c r="AE528" s="85"/>
      <c r="AF528" s="85"/>
      <c r="AG528" s="85"/>
    </row>
    <row r="529" spans="23:33" ht="14.25" customHeight="1">
      <c r="W529" s="85"/>
      <c r="AB529" s="85"/>
      <c r="AC529" s="85"/>
      <c r="AD529" s="85"/>
      <c r="AE529" s="85"/>
      <c r="AF529" s="85"/>
      <c r="AG529" s="85"/>
    </row>
    <row r="530" spans="23:33" ht="14.25" customHeight="1">
      <c r="W530" s="85"/>
      <c r="AB530" s="85"/>
      <c r="AC530" s="85"/>
      <c r="AD530" s="85"/>
      <c r="AE530" s="85"/>
      <c r="AF530" s="85"/>
      <c r="AG530" s="85"/>
    </row>
    <row r="531" spans="23:33" ht="14.25" customHeight="1">
      <c r="W531" s="85"/>
      <c r="AB531" s="85"/>
      <c r="AC531" s="85"/>
      <c r="AD531" s="85"/>
      <c r="AE531" s="85"/>
      <c r="AF531" s="85"/>
      <c r="AG531" s="85"/>
    </row>
    <row r="532" spans="23:33" ht="14.25" customHeight="1">
      <c r="W532" s="85"/>
      <c r="AB532" s="85"/>
      <c r="AC532" s="85"/>
      <c r="AD532" s="85"/>
      <c r="AE532" s="85"/>
      <c r="AF532" s="85"/>
      <c r="AG532" s="85"/>
    </row>
    <row r="533" spans="23:33" ht="14.25" customHeight="1">
      <c r="W533" s="85"/>
      <c r="AB533" s="85"/>
      <c r="AC533" s="85"/>
      <c r="AD533" s="85"/>
      <c r="AE533" s="85"/>
      <c r="AF533" s="85"/>
      <c r="AG533" s="85"/>
    </row>
    <row r="534" spans="23:33" ht="14.25" customHeight="1">
      <c r="W534" s="85"/>
      <c r="AB534" s="85"/>
      <c r="AC534" s="85"/>
      <c r="AD534" s="85"/>
      <c r="AE534" s="85"/>
      <c r="AF534" s="85"/>
      <c r="AG534" s="85"/>
    </row>
    <row r="535" spans="23:33" ht="14.25" customHeight="1">
      <c r="W535" s="85"/>
      <c r="AB535" s="85"/>
      <c r="AC535" s="85"/>
      <c r="AD535" s="85"/>
      <c r="AE535" s="85"/>
      <c r="AF535" s="85"/>
      <c r="AG535" s="85"/>
    </row>
    <row r="536" spans="23:33" ht="14.25" customHeight="1">
      <c r="W536" s="85"/>
      <c r="AB536" s="85"/>
      <c r="AC536" s="85"/>
      <c r="AD536" s="85"/>
      <c r="AE536" s="85"/>
      <c r="AF536" s="85"/>
      <c r="AG536" s="85"/>
    </row>
    <row r="537" spans="23:33" ht="14.25" customHeight="1">
      <c r="W537" s="85"/>
      <c r="AB537" s="85"/>
      <c r="AC537" s="85"/>
      <c r="AD537" s="85"/>
      <c r="AE537" s="85"/>
      <c r="AF537" s="85"/>
      <c r="AG537" s="85"/>
    </row>
    <row r="538" spans="23:33" ht="14.25" customHeight="1">
      <c r="W538" s="85"/>
      <c r="AB538" s="85"/>
      <c r="AC538" s="85"/>
      <c r="AD538" s="85"/>
      <c r="AE538" s="85"/>
      <c r="AF538" s="85"/>
      <c r="AG538" s="85"/>
    </row>
    <row r="539" spans="23:33" ht="14.25" customHeight="1">
      <c r="W539" s="85"/>
      <c r="AB539" s="85"/>
      <c r="AC539" s="85"/>
      <c r="AD539" s="85"/>
      <c r="AE539" s="85"/>
      <c r="AF539" s="85"/>
      <c r="AG539" s="85"/>
    </row>
    <row r="540" spans="23:33" ht="14.25" customHeight="1">
      <c r="W540" s="85"/>
      <c r="AB540" s="85"/>
      <c r="AC540" s="85"/>
      <c r="AD540" s="85"/>
      <c r="AE540" s="85"/>
      <c r="AF540" s="85"/>
      <c r="AG540" s="85"/>
    </row>
    <row r="541" spans="23:33" ht="14.25" customHeight="1">
      <c r="W541" s="85"/>
      <c r="AB541" s="85"/>
      <c r="AC541" s="85"/>
      <c r="AD541" s="85"/>
      <c r="AE541" s="85"/>
      <c r="AF541" s="85"/>
      <c r="AG541" s="85"/>
    </row>
    <row r="542" spans="23:33" ht="14.25" customHeight="1">
      <c r="W542" s="85"/>
      <c r="AB542" s="85"/>
      <c r="AC542" s="85"/>
      <c r="AD542" s="85"/>
      <c r="AE542" s="85"/>
      <c r="AF542" s="85"/>
      <c r="AG542" s="85"/>
    </row>
    <row r="543" spans="23:33" ht="14.25" customHeight="1">
      <c r="W543" s="85"/>
      <c r="AB543" s="85"/>
      <c r="AC543" s="85"/>
      <c r="AD543" s="85"/>
      <c r="AE543" s="85"/>
      <c r="AF543" s="85"/>
      <c r="AG543" s="85"/>
    </row>
    <row r="544" spans="23:33" ht="14.25" customHeight="1">
      <c r="W544" s="85"/>
      <c r="AB544" s="85"/>
      <c r="AC544" s="85"/>
      <c r="AD544" s="85"/>
      <c r="AE544" s="85"/>
      <c r="AF544" s="85"/>
      <c r="AG544" s="85"/>
    </row>
    <row r="545" spans="23:33" ht="14.25" customHeight="1">
      <c r="W545" s="85"/>
      <c r="AB545" s="85"/>
      <c r="AC545" s="85"/>
      <c r="AD545" s="85"/>
      <c r="AE545" s="85"/>
      <c r="AF545" s="85"/>
      <c r="AG545" s="85"/>
    </row>
    <row r="546" spans="23:33" ht="14.25" customHeight="1">
      <c r="W546" s="85"/>
      <c r="AB546" s="85"/>
      <c r="AC546" s="85"/>
      <c r="AD546" s="85"/>
      <c r="AE546" s="85"/>
      <c r="AF546" s="85"/>
      <c r="AG546" s="85"/>
    </row>
    <row r="547" spans="23:33" ht="14.25" customHeight="1">
      <c r="W547" s="85"/>
      <c r="AB547" s="85"/>
      <c r="AC547" s="85"/>
      <c r="AD547" s="85"/>
      <c r="AE547" s="85"/>
      <c r="AF547" s="85"/>
      <c r="AG547" s="85"/>
    </row>
    <row r="548" spans="23:33" ht="14.25" customHeight="1">
      <c r="W548" s="85"/>
      <c r="AB548" s="85"/>
      <c r="AC548" s="85"/>
      <c r="AD548" s="85"/>
      <c r="AE548" s="85"/>
      <c r="AF548" s="85"/>
      <c r="AG548" s="85"/>
    </row>
    <row r="549" spans="23:33" ht="14.25" customHeight="1">
      <c r="W549" s="85"/>
      <c r="AB549" s="85"/>
      <c r="AC549" s="85"/>
      <c r="AD549" s="85"/>
      <c r="AE549" s="85"/>
      <c r="AF549" s="85"/>
      <c r="AG549" s="85"/>
    </row>
    <row r="550" spans="23:33" ht="14.25" customHeight="1">
      <c r="W550" s="85"/>
      <c r="AB550" s="85"/>
      <c r="AC550" s="85"/>
      <c r="AD550" s="85"/>
      <c r="AE550" s="85"/>
      <c r="AF550" s="85"/>
      <c r="AG550" s="85"/>
    </row>
    <row r="551" spans="23:33" ht="14.25" customHeight="1">
      <c r="W551" s="85"/>
      <c r="AB551" s="85"/>
      <c r="AC551" s="85"/>
      <c r="AD551" s="85"/>
      <c r="AE551" s="85"/>
      <c r="AF551" s="85"/>
      <c r="AG551" s="85"/>
    </row>
    <row r="552" spans="23:33" ht="14.25" customHeight="1">
      <c r="W552" s="85"/>
      <c r="AB552" s="85"/>
      <c r="AC552" s="85"/>
      <c r="AD552" s="85"/>
      <c r="AE552" s="85"/>
      <c r="AF552" s="85"/>
      <c r="AG552" s="85"/>
    </row>
    <row r="553" spans="23:33" ht="14.25" customHeight="1">
      <c r="W553" s="85"/>
      <c r="AB553" s="85"/>
      <c r="AC553" s="85"/>
      <c r="AD553" s="85"/>
      <c r="AE553" s="85"/>
      <c r="AF553" s="85"/>
      <c r="AG553" s="85"/>
    </row>
    <row r="554" spans="23:33" ht="14.25" customHeight="1">
      <c r="W554" s="85"/>
      <c r="AB554" s="85"/>
      <c r="AC554" s="85"/>
      <c r="AD554" s="85"/>
      <c r="AE554" s="85"/>
      <c r="AF554" s="85"/>
      <c r="AG554" s="85"/>
    </row>
    <row r="555" spans="23:33" ht="14.25" customHeight="1">
      <c r="W555" s="85"/>
      <c r="AB555" s="85"/>
      <c r="AC555" s="85"/>
      <c r="AD555" s="85"/>
      <c r="AE555" s="85"/>
      <c r="AF555" s="85"/>
      <c r="AG555" s="85"/>
    </row>
    <row r="556" spans="23:33" ht="14.25" customHeight="1">
      <c r="W556" s="85"/>
      <c r="AB556" s="85"/>
      <c r="AC556" s="85"/>
      <c r="AD556" s="85"/>
      <c r="AE556" s="85"/>
      <c r="AF556" s="85"/>
      <c r="AG556" s="85"/>
    </row>
    <row r="557" spans="23:33" ht="14.25" customHeight="1">
      <c r="W557" s="85"/>
      <c r="AB557" s="85"/>
      <c r="AC557" s="85"/>
      <c r="AD557" s="85"/>
      <c r="AE557" s="85"/>
      <c r="AF557" s="85"/>
      <c r="AG557" s="85"/>
    </row>
    <row r="558" spans="23:33" ht="14.25" customHeight="1">
      <c r="W558" s="85"/>
      <c r="AB558" s="85"/>
      <c r="AC558" s="85"/>
      <c r="AD558" s="85"/>
      <c r="AE558" s="85"/>
      <c r="AF558" s="85"/>
      <c r="AG558" s="85"/>
    </row>
    <row r="559" spans="23:33" ht="14.25" customHeight="1">
      <c r="W559" s="85"/>
      <c r="AB559" s="85"/>
      <c r="AC559" s="85"/>
      <c r="AD559" s="85"/>
      <c r="AE559" s="85"/>
      <c r="AF559" s="85"/>
      <c r="AG559" s="85"/>
    </row>
    <row r="560" spans="23:33" ht="14.25" customHeight="1">
      <c r="W560" s="85"/>
      <c r="AB560" s="85"/>
      <c r="AC560" s="85"/>
      <c r="AD560" s="85"/>
      <c r="AE560" s="85"/>
      <c r="AF560" s="85"/>
      <c r="AG560" s="85"/>
    </row>
    <row r="561" spans="23:33" ht="14.25" customHeight="1">
      <c r="W561" s="85"/>
      <c r="AB561" s="85"/>
      <c r="AC561" s="85"/>
      <c r="AD561" s="85"/>
      <c r="AE561" s="85"/>
      <c r="AF561" s="85"/>
      <c r="AG561" s="85"/>
    </row>
    <row r="562" spans="23:33" ht="14.25" customHeight="1">
      <c r="W562" s="85"/>
      <c r="AB562" s="85"/>
      <c r="AC562" s="85"/>
      <c r="AD562" s="85"/>
      <c r="AE562" s="85"/>
      <c r="AF562" s="85"/>
      <c r="AG562" s="85"/>
    </row>
    <row r="563" spans="23:33" ht="14.25" customHeight="1">
      <c r="W563" s="85"/>
      <c r="AB563" s="85"/>
      <c r="AC563" s="85"/>
      <c r="AD563" s="85"/>
      <c r="AE563" s="85"/>
      <c r="AF563" s="85"/>
      <c r="AG563" s="85"/>
    </row>
    <row r="564" spans="23:33" ht="14.25" customHeight="1">
      <c r="W564" s="85"/>
      <c r="AB564" s="85"/>
      <c r="AC564" s="85"/>
      <c r="AD564" s="85"/>
      <c r="AE564" s="85"/>
      <c r="AF564" s="85"/>
      <c r="AG564" s="85"/>
    </row>
    <row r="565" spans="23:33" ht="14.25" customHeight="1">
      <c r="W565" s="85"/>
      <c r="AB565" s="85"/>
      <c r="AC565" s="85"/>
      <c r="AD565" s="85"/>
      <c r="AE565" s="85"/>
      <c r="AF565" s="85"/>
      <c r="AG565" s="85"/>
    </row>
    <row r="566" spans="23:33" ht="14.25" customHeight="1">
      <c r="W566" s="85"/>
      <c r="AB566" s="85"/>
      <c r="AC566" s="85"/>
      <c r="AD566" s="85"/>
      <c r="AE566" s="85"/>
      <c r="AF566" s="85"/>
      <c r="AG566" s="85"/>
    </row>
    <row r="567" spans="23:33" ht="14.25" customHeight="1">
      <c r="W567" s="85"/>
      <c r="AB567" s="85"/>
      <c r="AC567" s="85"/>
      <c r="AD567" s="85"/>
      <c r="AE567" s="85"/>
      <c r="AF567" s="85"/>
      <c r="AG567" s="85"/>
    </row>
    <row r="568" spans="23:33" ht="14.25" customHeight="1">
      <c r="W568" s="85"/>
      <c r="AB568" s="85"/>
      <c r="AC568" s="85"/>
      <c r="AD568" s="85"/>
      <c r="AE568" s="85"/>
      <c r="AF568" s="85"/>
      <c r="AG568" s="85"/>
    </row>
    <row r="569" spans="23:33" ht="14.25" customHeight="1">
      <c r="W569" s="85"/>
      <c r="AB569" s="85"/>
      <c r="AC569" s="85"/>
      <c r="AD569" s="85"/>
      <c r="AE569" s="85"/>
      <c r="AF569" s="85"/>
      <c r="AG569" s="85"/>
    </row>
    <row r="570" spans="23:33" ht="14.25" customHeight="1">
      <c r="W570" s="85"/>
      <c r="AB570" s="85"/>
      <c r="AC570" s="85"/>
      <c r="AD570" s="85"/>
      <c r="AE570" s="85"/>
      <c r="AF570" s="85"/>
      <c r="AG570" s="85"/>
    </row>
    <row r="571" spans="23:33" ht="14.25" customHeight="1">
      <c r="W571" s="85"/>
      <c r="AB571" s="85"/>
      <c r="AC571" s="85"/>
      <c r="AD571" s="85"/>
      <c r="AE571" s="85"/>
      <c r="AF571" s="85"/>
      <c r="AG571" s="85"/>
    </row>
    <row r="572" spans="23:33" ht="14.25" customHeight="1">
      <c r="W572" s="85"/>
      <c r="AB572" s="85"/>
      <c r="AC572" s="85"/>
      <c r="AD572" s="85"/>
      <c r="AE572" s="85"/>
      <c r="AF572" s="85"/>
      <c r="AG572" s="85"/>
    </row>
    <row r="573" spans="23:33" ht="14.25" customHeight="1">
      <c r="W573" s="85"/>
      <c r="AB573" s="85"/>
      <c r="AC573" s="85"/>
      <c r="AD573" s="85"/>
      <c r="AE573" s="85"/>
      <c r="AF573" s="85"/>
      <c r="AG573" s="85"/>
    </row>
    <row r="574" spans="23:33" ht="14.25" customHeight="1">
      <c r="W574" s="85"/>
      <c r="AB574" s="85"/>
      <c r="AC574" s="85"/>
      <c r="AD574" s="85"/>
      <c r="AE574" s="85"/>
      <c r="AF574" s="85"/>
      <c r="AG574" s="85"/>
    </row>
    <row r="575" spans="23:33" ht="14.25" customHeight="1">
      <c r="W575" s="85"/>
      <c r="AB575" s="85"/>
      <c r="AC575" s="85"/>
      <c r="AD575" s="85"/>
      <c r="AE575" s="85"/>
      <c r="AF575" s="85"/>
      <c r="AG575" s="85"/>
    </row>
    <row r="576" spans="23:33" ht="14.25" customHeight="1">
      <c r="W576" s="85"/>
      <c r="AB576" s="85"/>
      <c r="AC576" s="85"/>
      <c r="AD576" s="85"/>
      <c r="AE576" s="85"/>
      <c r="AF576" s="85"/>
      <c r="AG576" s="85"/>
    </row>
    <row r="577" spans="23:33" ht="14.25" customHeight="1">
      <c r="W577" s="85"/>
      <c r="AB577" s="85"/>
      <c r="AC577" s="85"/>
      <c r="AD577" s="85"/>
      <c r="AE577" s="85"/>
      <c r="AF577" s="85"/>
      <c r="AG577" s="85"/>
    </row>
    <row r="578" spans="23:33" ht="14.25" customHeight="1">
      <c r="W578" s="85"/>
      <c r="AB578" s="85"/>
      <c r="AC578" s="85"/>
      <c r="AD578" s="85"/>
      <c r="AE578" s="85"/>
      <c r="AF578" s="85"/>
      <c r="AG578" s="85"/>
    </row>
    <row r="579" spans="23:33" ht="14.25" customHeight="1">
      <c r="W579" s="85"/>
      <c r="AB579" s="85"/>
      <c r="AC579" s="85"/>
      <c r="AD579" s="85"/>
      <c r="AE579" s="85"/>
      <c r="AF579" s="85"/>
      <c r="AG579" s="85"/>
    </row>
    <row r="580" spans="23:33" ht="14.25" customHeight="1">
      <c r="W580" s="85"/>
      <c r="AB580" s="85"/>
      <c r="AC580" s="85"/>
      <c r="AD580" s="85"/>
      <c r="AE580" s="85"/>
      <c r="AF580" s="85"/>
      <c r="AG580" s="85"/>
    </row>
    <row r="581" spans="23:33" ht="14.25" customHeight="1">
      <c r="W581" s="85"/>
      <c r="AB581" s="85"/>
      <c r="AC581" s="85"/>
      <c r="AD581" s="85"/>
      <c r="AE581" s="85"/>
      <c r="AF581" s="85"/>
      <c r="AG581" s="85"/>
    </row>
    <row r="582" spans="23:33" ht="14.25" customHeight="1">
      <c r="W582" s="85"/>
      <c r="AB582" s="85"/>
      <c r="AC582" s="85"/>
      <c r="AD582" s="85"/>
      <c r="AE582" s="85"/>
      <c r="AF582" s="85"/>
      <c r="AG582" s="85"/>
    </row>
    <row r="583" spans="23:33" ht="14.25" customHeight="1">
      <c r="W583" s="85"/>
      <c r="AB583" s="85"/>
      <c r="AC583" s="85"/>
      <c r="AD583" s="85"/>
      <c r="AE583" s="85"/>
      <c r="AF583" s="85"/>
      <c r="AG583" s="85"/>
    </row>
    <row r="584" spans="23:33" ht="14.25" customHeight="1">
      <c r="W584" s="85"/>
      <c r="AB584" s="85"/>
      <c r="AC584" s="85"/>
      <c r="AD584" s="85"/>
      <c r="AE584" s="85"/>
      <c r="AF584" s="85"/>
      <c r="AG584" s="85"/>
    </row>
    <row r="585" spans="23:33" ht="14.25" customHeight="1">
      <c r="W585" s="85"/>
      <c r="AB585" s="85"/>
      <c r="AC585" s="85"/>
      <c r="AD585" s="85"/>
      <c r="AE585" s="85"/>
      <c r="AF585" s="85"/>
      <c r="AG585" s="85"/>
    </row>
    <row r="586" spans="23:33" ht="14.25" customHeight="1">
      <c r="W586" s="85"/>
      <c r="AB586" s="85"/>
      <c r="AC586" s="85"/>
      <c r="AD586" s="85"/>
      <c r="AE586" s="85"/>
      <c r="AF586" s="85"/>
      <c r="AG586" s="85"/>
    </row>
    <row r="587" spans="23:33" ht="14.25" customHeight="1">
      <c r="W587" s="85"/>
      <c r="AB587" s="85"/>
      <c r="AC587" s="85"/>
      <c r="AD587" s="85"/>
      <c r="AE587" s="85"/>
      <c r="AF587" s="85"/>
      <c r="AG587" s="85"/>
    </row>
    <row r="588" spans="23:33" ht="14.25" customHeight="1">
      <c r="W588" s="85"/>
      <c r="AB588" s="85"/>
      <c r="AC588" s="85"/>
      <c r="AD588" s="85"/>
      <c r="AE588" s="85"/>
      <c r="AF588" s="85"/>
      <c r="AG588" s="85"/>
    </row>
    <row r="589" spans="23:33" ht="14.25" customHeight="1">
      <c r="W589" s="85"/>
      <c r="AB589" s="85"/>
      <c r="AC589" s="85"/>
      <c r="AD589" s="85"/>
      <c r="AE589" s="85"/>
      <c r="AF589" s="85"/>
      <c r="AG589" s="85"/>
    </row>
    <row r="590" spans="23:33" ht="14.25" customHeight="1">
      <c r="W590" s="85"/>
      <c r="AB590" s="85"/>
      <c r="AC590" s="85"/>
      <c r="AD590" s="85"/>
      <c r="AE590" s="85"/>
      <c r="AF590" s="85"/>
      <c r="AG590" s="85"/>
    </row>
    <row r="591" spans="23:33" ht="14.25" customHeight="1">
      <c r="W591" s="85"/>
      <c r="AB591" s="85"/>
      <c r="AC591" s="85"/>
      <c r="AD591" s="85"/>
      <c r="AE591" s="85"/>
      <c r="AF591" s="85"/>
      <c r="AG591" s="85"/>
    </row>
    <row r="592" spans="23:33" ht="14.25" customHeight="1">
      <c r="W592" s="85"/>
      <c r="AB592" s="85"/>
      <c r="AC592" s="85"/>
      <c r="AD592" s="85"/>
      <c r="AE592" s="85"/>
      <c r="AF592" s="85"/>
      <c r="AG592" s="85"/>
    </row>
    <row r="593" spans="23:33" ht="14.25" customHeight="1">
      <c r="W593" s="85"/>
      <c r="AB593" s="85"/>
      <c r="AC593" s="85"/>
      <c r="AD593" s="85"/>
      <c r="AE593" s="85"/>
      <c r="AF593" s="85"/>
      <c r="AG593" s="85"/>
    </row>
    <row r="594" spans="23:33" ht="14.25" customHeight="1">
      <c r="W594" s="85"/>
      <c r="AB594" s="85"/>
      <c r="AC594" s="85"/>
      <c r="AD594" s="85"/>
      <c r="AE594" s="85"/>
      <c r="AF594" s="85"/>
      <c r="AG594" s="85"/>
    </row>
    <row r="595" spans="23:33" ht="14.25" customHeight="1">
      <c r="W595" s="85"/>
      <c r="AB595" s="85"/>
      <c r="AC595" s="85"/>
      <c r="AD595" s="85"/>
      <c r="AE595" s="85"/>
      <c r="AF595" s="85"/>
      <c r="AG595" s="85"/>
    </row>
    <row r="596" spans="23:33" ht="14.25" customHeight="1">
      <c r="W596" s="85"/>
      <c r="AB596" s="85"/>
      <c r="AC596" s="85"/>
      <c r="AD596" s="85"/>
      <c r="AE596" s="85"/>
      <c r="AF596" s="85"/>
      <c r="AG596" s="85"/>
    </row>
    <row r="597" spans="23:33" ht="14.25" customHeight="1">
      <c r="W597" s="85"/>
      <c r="AB597" s="85"/>
      <c r="AC597" s="85"/>
      <c r="AD597" s="85"/>
      <c r="AE597" s="85"/>
      <c r="AF597" s="85"/>
      <c r="AG597" s="85"/>
    </row>
    <row r="598" spans="23:33" ht="14.25" customHeight="1">
      <c r="W598" s="85"/>
      <c r="AB598" s="85"/>
      <c r="AC598" s="85"/>
      <c r="AD598" s="85"/>
      <c r="AE598" s="85"/>
      <c r="AF598" s="85"/>
      <c r="AG598" s="85"/>
    </row>
    <row r="599" spans="23:33" ht="14.25" customHeight="1">
      <c r="W599" s="85"/>
      <c r="AB599" s="85"/>
      <c r="AC599" s="85"/>
      <c r="AD599" s="85"/>
      <c r="AE599" s="85"/>
      <c r="AF599" s="85"/>
      <c r="AG599" s="85"/>
    </row>
    <row r="600" spans="23:33" ht="14.25" customHeight="1">
      <c r="W600" s="85"/>
      <c r="AB600" s="85"/>
      <c r="AC600" s="85"/>
      <c r="AD600" s="85"/>
      <c r="AE600" s="85"/>
      <c r="AF600" s="85"/>
      <c r="AG600" s="85"/>
    </row>
    <row r="601" spans="23:33" ht="14.25" customHeight="1">
      <c r="W601" s="85"/>
      <c r="AB601" s="85"/>
      <c r="AC601" s="85"/>
      <c r="AD601" s="85"/>
      <c r="AE601" s="85"/>
      <c r="AF601" s="85"/>
      <c r="AG601" s="85"/>
    </row>
    <row r="602" spans="23:33" ht="14.25" customHeight="1">
      <c r="W602" s="85"/>
      <c r="AB602" s="85"/>
      <c r="AC602" s="85"/>
      <c r="AD602" s="85"/>
      <c r="AE602" s="85"/>
      <c r="AF602" s="85"/>
      <c r="AG602" s="85"/>
    </row>
    <row r="603" spans="23:33" ht="14.25" customHeight="1">
      <c r="W603" s="85"/>
      <c r="AB603" s="85"/>
      <c r="AC603" s="85"/>
      <c r="AD603" s="85"/>
      <c r="AE603" s="85"/>
      <c r="AF603" s="85"/>
      <c r="AG603" s="85"/>
    </row>
    <row r="604" spans="23:33" ht="14.25" customHeight="1">
      <c r="W604" s="85"/>
      <c r="AB604" s="85"/>
      <c r="AC604" s="85"/>
      <c r="AD604" s="85"/>
      <c r="AE604" s="85"/>
      <c r="AF604" s="85"/>
      <c r="AG604" s="85"/>
    </row>
    <row r="605" spans="23:33" ht="14.25" customHeight="1">
      <c r="W605" s="85"/>
      <c r="AB605" s="85"/>
      <c r="AC605" s="85"/>
      <c r="AD605" s="85"/>
      <c r="AE605" s="85"/>
      <c r="AF605" s="85"/>
      <c r="AG605" s="85"/>
    </row>
    <row r="606" spans="23:33" ht="14.25" customHeight="1">
      <c r="W606" s="85"/>
      <c r="AB606" s="85"/>
      <c r="AC606" s="85"/>
      <c r="AD606" s="85"/>
      <c r="AE606" s="85"/>
      <c r="AF606" s="85"/>
      <c r="AG606" s="85"/>
    </row>
    <row r="607" spans="23:33" ht="14.25" customHeight="1">
      <c r="W607" s="85"/>
      <c r="AB607" s="85"/>
      <c r="AC607" s="85"/>
      <c r="AD607" s="85"/>
      <c r="AE607" s="85"/>
      <c r="AF607" s="85"/>
      <c r="AG607" s="85"/>
    </row>
    <row r="608" spans="23:33" ht="14.25" customHeight="1">
      <c r="W608" s="85"/>
      <c r="AB608" s="85"/>
      <c r="AC608" s="85"/>
      <c r="AD608" s="85"/>
      <c r="AE608" s="85"/>
      <c r="AF608" s="85"/>
      <c r="AG608" s="85"/>
    </row>
    <row r="609" spans="23:33" ht="14.25" customHeight="1">
      <c r="W609" s="85"/>
      <c r="AB609" s="85"/>
      <c r="AC609" s="85"/>
      <c r="AD609" s="85"/>
      <c r="AE609" s="85"/>
      <c r="AF609" s="85"/>
      <c r="AG609" s="85"/>
    </row>
    <row r="610" spans="23:33" ht="14.25" customHeight="1">
      <c r="W610" s="85"/>
      <c r="AB610" s="85"/>
      <c r="AC610" s="85"/>
      <c r="AD610" s="85"/>
      <c r="AE610" s="85"/>
      <c r="AF610" s="85"/>
      <c r="AG610" s="85"/>
    </row>
    <row r="611" spans="23:33" ht="14.25" customHeight="1">
      <c r="W611" s="85"/>
      <c r="AB611" s="85"/>
      <c r="AC611" s="85"/>
      <c r="AD611" s="85"/>
      <c r="AE611" s="85"/>
      <c r="AF611" s="85"/>
      <c r="AG611" s="85"/>
    </row>
    <row r="612" spans="23:33" ht="14.25" customHeight="1">
      <c r="W612" s="85"/>
      <c r="AB612" s="85"/>
      <c r="AC612" s="85"/>
      <c r="AD612" s="85"/>
      <c r="AE612" s="85"/>
      <c r="AF612" s="85"/>
      <c r="AG612" s="85"/>
    </row>
    <row r="613" spans="23:33" ht="14.25" customHeight="1">
      <c r="W613" s="85"/>
      <c r="AB613" s="85"/>
      <c r="AC613" s="85"/>
      <c r="AD613" s="85"/>
      <c r="AE613" s="85"/>
      <c r="AF613" s="85"/>
      <c r="AG613" s="85"/>
    </row>
    <row r="614" spans="23:33" ht="14.25" customHeight="1">
      <c r="W614" s="85"/>
      <c r="AB614" s="85"/>
      <c r="AC614" s="85"/>
      <c r="AD614" s="85"/>
      <c r="AE614" s="85"/>
      <c r="AF614" s="85"/>
      <c r="AG614" s="85"/>
    </row>
    <row r="615" spans="23:33" ht="14.25" customHeight="1">
      <c r="W615" s="85"/>
      <c r="AB615" s="85"/>
      <c r="AC615" s="85"/>
      <c r="AD615" s="85"/>
      <c r="AE615" s="85"/>
      <c r="AF615" s="85"/>
      <c r="AG615" s="85"/>
    </row>
    <row r="616" spans="23:33" ht="14.25" customHeight="1">
      <c r="W616" s="85"/>
      <c r="AB616" s="85"/>
      <c r="AC616" s="85"/>
      <c r="AD616" s="85"/>
      <c r="AE616" s="85"/>
      <c r="AF616" s="85"/>
      <c r="AG616" s="85"/>
    </row>
    <row r="617" spans="23:33" ht="14.25" customHeight="1">
      <c r="W617" s="85"/>
      <c r="AB617" s="85"/>
      <c r="AC617" s="85"/>
      <c r="AD617" s="85"/>
      <c r="AE617" s="85"/>
      <c r="AF617" s="85"/>
      <c r="AG617" s="85"/>
    </row>
    <row r="618" spans="23:33" ht="14.25" customHeight="1">
      <c r="W618" s="85"/>
      <c r="AB618" s="85"/>
      <c r="AC618" s="85"/>
      <c r="AD618" s="85"/>
      <c r="AE618" s="85"/>
      <c r="AF618" s="85"/>
      <c r="AG618" s="85"/>
    </row>
    <row r="619" spans="23:33" ht="14.25" customHeight="1">
      <c r="W619" s="85"/>
      <c r="AB619" s="85"/>
      <c r="AC619" s="85"/>
      <c r="AD619" s="85"/>
      <c r="AE619" s="85"/>
      <c r="AF619" s="85"/>
      <c r="AG619" s="85"/>
    </row>
    <row r="620" spans="23:33" ht="14.25" customHeight="1">
      <c r="W620" s="85"/>
      <c r="AB620" s="85"/>
      <c r="AC620" s="85"/>
      <c r="AD620" s="85"/>
      <c r="AE620" s="85"/>
      <c r="AF620" s="85"/>
      <c r="AG620" s="85"/>
    </row>
    <row r="621" spans="23:33" ht="14.25" customHeight="1">
      <c r="W621" s="85"/>
      <c r="AB621" s="85"/>
      <c r="AC621" s="85"/>
      <c r="AD621" s="85"/>
      <c r="AE621" s="85"/>
      <c r="AF621" s="85"/>
      <c r="AG621" s="85"/>
    </row>
    <row r="622" spans="23:33" ht="14.25" customHeight="1">
      <c r="W622" s="85"/>
      <c r="AB622" s="85"/>
      <c r="AC622" s="85"/>
      <c r="AD622" s="85"/>
      <c r="AE622" s="85"/>
      <c r="AF622" s="85"/>
      <c r="AG622" s="85"/>
    </row>
    <row r="623" spans="23:33" ht="14.25" customHeight="1">
      <c r="W623" s="85"/>
      <c r="AB623" s="85"/>
      <c r="AC623" s="85"/>
      <c r="AD623" s="85"/>
      <c r="AE623" s="85"/>
      <c r="AF623" s="85"/>
      <c r="AG623" s="85"/>
    </row>
    <row r="624" spans="23:33" ht="14.25" customHeight="1">
      <c r="W624" s="85"/>
      <c r="AB624" s="85"/>
      <c r="AC624" s="85"/>
      <c r="AD624" s="85"/>
      <c r="AE624" s="85"/>
      <c r="AF624" s="85"/>
      <c r="AG624" s="85"/>
    </row>
    <row r="625" spans="23:33" ht="14.25" customHeight="1">
      <c r="W625" s="85"/>
      <c r="AB625" s="85"/>
      <c r="AC625" s="85"/>
      <c r="AD625" s="85"/>
      <c r="AE625" s="85"/>
      <c r="AF625" s="85"/>
      <c r="AG625" s="85"/>
    </row>
    <row r="626" spans="23:33" ht="14.25" customHeight="1">
      <c r="W626" s="85"/>
      <c r="AB626" s="85"/>
      <c r="AC626" s="85"/>
      <c r="AD626" s="85"/>
      <c r="AE626" s="85"/>
      <c r="AF626" s="85"/>
      <c r="AG626" s="85"/>
    </row>
    <row r="627" spans="23:33" ht="14.25" customHeight="1">
      <c r="W627" s="85"/>
      <c r="AB627" s="85"/>
      <c r="AC627" s="85"/>
      <c r="AD627" s="85"/>
      <c r="AE627" s="85"/>
      <c r="AF627" s="85"/>
      <c r="AG627" s="85"/>
    </row>
    <row r="628" spans="23:33" ht="14.25" customHeight="1">
      <c r="W628" s="85"/>
      <c r="AB628" s="85"/>
      <c r="AC628" s="85"/>
      <c r="AD628" s="85"/>
      <c r="AE628" s="85"/>
      <c r="AF628" s="85"/>
      <c r="AG628" s="85"/>
    </row>
    <row r="629" spans="23:33" ht="14.25" customHeight="1">
      <c r="W629" s="85"/>
      <c r="AB629" s="85"/>
      <c r="AC629" s="85"/>
      <c r="AD629" s="85"/>
      <c r="AE629" s="85"/>
      <c r="AF629" s="85"/>
      <c r="AG629" s="85"/>
    </row>
    <row r="630" spans="23:33" ht="14.25" customHeight="1">
      <c r="W630" s="85"/>
      <c r="AB630" s="85"/>
      <c r="AC630" s="85"/>
      <c r="AD630" s="85"/>
      <c r="AE630" s="85"/>
      <c r="AF630" s="85"/>
      <c r="AG630" s="85"/>
    </row>
    <row r="631" spans="23:33" ht="14.25" customHeight="1">
      <c r="W631" s="85"/>
      <c r="AB631" s="85"/>
      <c r="AC631" s="85"/>
      <c r="AD631" s="85"/>
      <c r="AE631" s="85"/>
      <c r="AF631" s="85"/>
      <c r="AG631" s="85"/>
    </row>
    <row r="632" spans="23:33" ht="14.25" customHeight="1">
      <c r="W632" s="85"/>
      <c r="AB632" s="85"/>
      <c r="AC632" s="85"/>
      <c r="AD632" s="85"/>
      <c r="AE632" s="85"/>
      <c r="AF632" s="85"/>
      <c r="AG632" s="85"/>
    </row>
    <row r="633" spans="23:33" ht="14.25" customHeight="1">
      <c r="W633" s="85"/>
      <c r="AB633" s="85"/>
      <c r="AC633" s="85"/>
      <c r="AD633" s="85"/>
      <c r="AE633" s="85"/>
      <c r="AF633" s="85"/>
      <c r="AG633" s="85"/>
    </row>
    <row r="634" spans="23:33" ht="14.25" customHeight="1">
      <c r="W634" s="85"/>
      <c r="AB634" s="85"/>
      <c r="AC634" s="85"/>
      <c r="AD634" s="85"/>
      <c r="AE634" s="85"/>
      <c r="AF634" s="85"/>
      <c r="AG634" s="85"/>
    </row>
    <row r="635" spans="23:33" ht="14.25" customHeight="1">
      <c r="W635" s="85"/>
      <c r="AB635" s="85"/>
      <c r="AC635" s="85"/>
      <c r="AD635" s="85"/>
      <c r="AE635" s="85"/>
      <c r="AF635" s="85"/>
      <c r="AG635" s="85"/>
    </row>
    <row r="636" spans="23:33" ht="14.25" customHeight="1">
      <c r="W636" s="85"/>
      <c r="AB636" s="85"/>
      <c r="AC636" s="85"/>
      <c r="AD636" s="85"/>
      <c r="AE636" s="85"/>
      <c r="AF636" s="85"/>
      <c r="AG636" s="85"/>
    </row>
    <row r="637" spans="23:33" ht="14.25" customHeight="1">
      <c r="W637" s="85"/>
      <c r="AB637" s="85"/>
      <c r="AC637" s="85"/>
      <c r="AD637" s="85"/>
      <c r="AE637" s="85"/>
      <c r="AF637" s="85"/>
      <c r="AG637" s="85"/>
    </row>
    <row r="638" spans="23:33" ht="14.25" customHeight="1">
      <c r="W638" s="85"/>
      <c r="AB638" s="85"/>
      <c r="AC638" s="85"/>
      <c r="AD638" s="85"/>
      <c r="AE638" s="85"/>
      <c r="AF638" s="85"/>
      <c r="AG638" s="85"/>
    </row>
    <row r="639" spans="23:33" ht="14.25" customHeight="1">
      <c r="W639" s="85"/>
      <c r="AB639" s="85"/>
      <c r="AC639" s="85"/>
      <c r="AD639" s="85"/>
      <c r="AE639" s="85"/>
      <c r="AF639" s="85"/>
      <c r="AG639" s="85"/>
    </row>
    <row r="640" spans="23:33" ht="14.25" customHeight="1">
      <c r="W640" s="85"/>
      <c r="AB640" s="85"/>
      <c r="AC640" s="85"/>
      <c r="AD640" s="85"/>
      <c r="AE640" s="85"/>
      <c r="AF640" s="85"/>
      <c r="AG640" s="85"/>
    </row>
    <row r="641" spans="23:33" ht="14.25" customHeight="1">
      <c r="W641" s="85"/>
      <c r="AB641" s="85"/>
      <c r="AC641" s="85"/>
      <c r="AD641" s="85"/>
      <c r="AE641" s="85"/>
      <c r="AF641" s="85"/>
      <c r="AG641" s="85"/>
    </row>
    <row r="642" spans="23:33" ht="14.25" customHeight="1">
      <c r="W642" s="85"/>
      <c r="AB642" s="85"/>
      <c r="AC642" s="85"/>
      <c r="AD642" s="85"/>
      <c r="AE642" s="85"/>
      <c r="AF642" s="85"/>
      <c r="AG642" s="85"/>
    </row>
    <row r="643" spans="23:33" ht="14.25" customHeight="1">
      <c r="W643" s="85"/>
      <c r="AB643" s="85"/>
      <c r="AC643" s="85"/>
      <c r="AD643" s="85"/>
      <c r="AE643" s="85"/>
      <c r="AF643" s="85"/>
      <c r="AG643" s="85"/>
    </row>
    <row r="644" spans="23:33" ht="14.25" customHeight="1">
      <c r="W644" s="85"/>
      <c r="AB644" s="85"/>
      <c r="AC644" s="85"/>
      <c r="AD644" s="85"/>
      <c r="AE644" s="85"/>
      <c r="AF644" s="85"/>
      <c r="AG644" s="85"/>
    </row>
    <row r="645" spans="23:33" ht="14.25" customHeight="1">
      <c r="W645" s="85"/>
      <c r="AB645" s="85"/>
      <c r="AC645" s="85"/>
      <c r="AD645" s="85"/>
      <c r="AE645" s="85"/>
      <c r="AF645" s="85"/>
      <c r="AG645" s="85"/>
    </row>
    <row r="646" spans="23:33" ht="14.25" customHeight="1">
      <c r="W646" s="85"/>
      <c r="AB646" s="85"/>
      <c r="AC646" s="85"/>
      <c r="AD646" s="85"/>
      <c r="AE646" s="85"/>
      <c r="AF646" s="85"/>
      <c r="AG646" s="85"/>
    </row>
    <row r="647" spans="23:33" ht="14.25" customHeight="1">
      <c r="W647" s="85"/>
      <c r="AB647" s="85"/>
      <c r="AC647" s="85"/>
      <c r="AD647" s="85"/>
      <c r="AE647" s="85"/>
      <c r="AF647" s="85"/>
      <c r="AG647" s="85"/>
    </row>
    <row r="648" spans="23:33" ht="14.25" customHeight="1">
      <c r="W648" s="85"/>
      <c r="AB648" s="85"/>
      <c r="AC648" s="85"/>
      <c r="AD648" s="85"/>
      <c r="AE648" s="85"/>
      <c r="AF648" s="85"/>
      <c r="AG648" s="85"/>
    </row>
    <row r="649" spans="23:33" ht="14.25" customHeight="1">
      <c r="W649" s="85"/>
      <c r="AB649" s="85"/>
      <c r="AC649" s="85"/>
      <c r="AD649" s="85"/>
      <c r="AE649" s="85"/>
      <c r="AF649" s="85"/>
      <c r="AG649" s="85"/>
    </row>
    <row r="650" spans="23:33" ht="14.25" customHeight="1">
      <c r="W650" s="85"/>
      <c r="AB650" s="85"/>
      <c r="AC650" s="85"/>
      <c r="AD650" s="85"/>
      <c r="AE650" s="85"/>
      <c r="AF650" s="85"/>
      <c r="AG650" s="85"/>
    </row>
    <row r="651" spans="23:33" ht="14.25" customHeight="1">
      <c r="W651" s="85"/>
      <c r="AB651" s="85"/>
      <c r="AC651" s="85"/>
      <c r="AD651" s="85"/>
      <c r="AE651" s="85"/>
      <c r="AF651" s="85"/>
      <c r="AG651" s="85"/>
    </row>
    <row r="652" spans="23:33" ht="14.25" customHeight="1">
      <c r="W652" s="85"/>
      <c r="AB652" s="85"/>
      <c r="AC652" s="85"/>
      <c r="AD652" s="85"/>
      <c r="AE652" s="85"/>
      <c r="AF652" s="85"/>
      <c r="AG652" s="85"/>
    </row>
    <row r="653" spans="23:33" ht="14.25" customHeight="1">
      <c r="W653" s="85"/>
      <c r="AB653" s="85"/>
      <c r="AC653" s="85"/>
      <c r="AD653" s="85"/>
      <c r="AE653" s="85"/>
      <c r="AF653" s="85"/>
      <c r="AG653" s="85"/>
    </row>
    <row r="654" spans="23:33" ht="14.25" customHeight="1">
      <c r="W654" s="85"/>
      <c r="AB654" s="85"/>
      <c r="AC654" s="85"/>
      <c r="AD654" s="85"/>
      <c r="AE654" s="85"/>
      <c r="AF654" s="85"/>
      <c r="AG654" s="85"/>
    </row>
    <row r="655" spans="23:33" ht="14.25" customHeight="1">
      <c r="W655" s="85"/>
      <c r="AB655" s="85"/>
      <c r="AC655" s="85"/>
      <c r="AD655" s="85"/>
      <c r="AE655" s="85"/>
      <c r="AF655" s="85"/>
      <c r="AG655" s="85"/>
    </row>
    <row r="656" spans="23:33" ht="14.25" customHeight="1">
      <c r="W656" s="85"/>
      <c r="AB656" s="85"/>
      <c r="AC656" s="85"/>
      <c r="AD656" s="85"/>
      <c r="AE656" s="85"/>
      <c r="AF656" s="85"/>
      <c r="AG656" s="85"/>
    </row>
    <row r="657" spans="23:33" ht="14.25" customHeight="1">
      <c r="W657" s="85"/>
      <c r="AB657" s="85"/>
      <c r="AC657" s="85"/>
      <c r="AD657" s="85"/>
      <c r="AE657" s="85"/>
      <c r="AF657" s="85"/>
      <c r="AG657" s="85"/>
    </row>
    <row r="658" spans="23:33" ht="14.25" customHeight="1">
      <c r="W658" s="85"/>
      <c r="AB658" s="85"/>
      <c r="AC658" s="85"/>
      <c r="AD658" s="85"/>
      <c r="AE658" s="85"/>
      <c r="AF658" s="85"/>
      <c r="AG658" s="85"/>
    </row>
    <row r="659" spans="23:33" ht="14.25" customHeight="1">
      <c r="W659" s="85"/>
      <c r="AB659" s="85"/>
      <c r="AC659" s="85"/>
      <c r="AD659" s="85"/>
      <c r="AE659" s="85"/>
      <c r="AF659" s="85"/>
      <c r="AG659" s="85"/>
    </row>
    <row r="660" spans="23:33" ht="14.25" customHeight="1">
      <c r="W660" s="85"/>
      <c r="AB660" s="85"/>
      <c r="AC660" s="85"/>
      <c r="AD660" s="85"/>
      <c r="AE660" s="85"/>
      <c r="AF660" s="85"/>
      <c r="AG660" s="85"/>
    </row>
    <row r="661" spans="23:33" ht="14.25" customHeight="1">
      <c r="W661" s="85"/>
      <c r="AB661" s="85"/>
      <c r="AC661" s="85"/>
      <c r="AD661" s="85"/>
      <c r="AE661" s="85"/>
      <c r="AF661" s="85"/>
      <c r="AG661" s="85"/>
    </row>
    <row r="662" spans="23:33" ht="14.25" customHeight="1">
      <c r="W662" s="85"/>
      <c r="AB662" s="85"/>
      <c r="AC662" s="85"/>
      <c r="AD662" s="85"/>
      <c r="AE662" s="85"/>
      <c r="AF662" s="85"/>
      <c r="AG662" s="85"/>
    </row>
    <row r="663" spans="23:33" ht="14.25" customHeight="1">
      <c r="W663" s="85"/>
      <c r="AB663" s="85"/>
      <c r="AC663" s="85"/>
      <c r="AD663" s="85"/>
      <c r="AE663" s="85"/>
      <c r="AF663" s="85"/>
      <c r="AG663" s="85"/>
    </row>
    <row r="664" spans="23:33" ht="14.25" customHeight="1">
      <c r="W664" s="85"/>
      <c r="AB664" s="85"/>
      <c r="AC664" s="85"/>
      <c r="AD664" s="85"/>
      <c r="AE664" s="85"/>
      <c r="AF664" s="85"/>
      <c r="AG664" s="85"/>
    </row>
    <row r="665" spans="23:33" ht="14.25" customHeight="1">
      <c r="W665" s="85"/>
      <c r="AB665" s="85"/>
      <c r="AC665" s="85"/>
      <c r="AD665" s="85"/>
      <c r="AE665" s="85"/>
      <c r="AF665" s="85"/>
      <c r="AG665" s="85"/>
    </row>
    <row r="666" spans="23:33" ht="14.25" customHeight="1">
      <c r="W666" s="85"/>
      <c r="AB666" s="85"/>
      <c r="AC666" s="85"/>
      <c r="AD666" s="85"/>
      <c r="AE666" s="85"/>
      <c r="AF666" s="85"/>
      <c r="AG666" s="85"/>
    </row>
    <row r="667" spans="23:33" ht="14.25" customHeight="1">
      <c r="W667" s="85"/>
      <c r="AB667" s="85"/>
      <c r="AC667" s="85"/>
      <c r="AD667" s="85"/>
      <c r="AE667" s="85"/>
      <c r="AF667" s="85"/>
      <c r="AG667" s="85"/>
    </row>
    <row r="668" spans="23:33" ht="14.25" customHeight="1">
      <c r="W668" s="85"/>
      <c r="AB668" s="85"/>
      <c r="AC668" s="85"/>
      <c r="AD668" s="85"/>
      <c r="AE668" s="85"/>
      <c r="AF668" s="85"/>
      <c r="AG668" s="85"/>
    </row>
    <row r="669" spans="23:33" ht="14.25" customHeight="1">
      <c r="W669" s="85"/>
      <c r="AB669" s="85"/>
      <c r="AC669" s="85"/>
      <c r="AD669" s="85"/>
      <c r="AE669" s="85"/>
      <c r="AF669" s="85"/>
      <c r="AG669" s="85"/>
    </row>
    <row r="670" spans="23:33" ht="14.25" customHeight="1">
      <c r="W670" s="85"/>
      <c r="AB670" s="85"/>
      <c r="AC670" s="85"/>
      <c r="AD670" s="85"/>
      <c r="AE670" s="85"/>
      <c r="AF670" s="85"/>
      <c r="AG670" s="85"/>
    </row>
    <row r="671" spans="23:33" ht="14.25" customHeight="1">
      <c r="W671" s="85"/>
      <c r="AB671" s="85"/>
      <c r="AC671" s="85"/>
      <c r="AD671" s="85"/>
      <c r="AE671" s="85"/>
      <c r="AF671" s="85"/>
      <c r="AG671" s="85"/>
    </row>
    <row r="672" spans="23:33" ht="14.25" customHeight="1">
      <c r="W672" s="85"/>
      <c r="AB672" s="85"/>
      <c r="AC672" s="85"/>
      <c r="AD672" s="85"/>
      <c r="AE672" s="85"/>
      <c r="AF672" s="85"/>
      <c r="AG672" s="85"/>
    </row>
    <row r="673" spans="23:33" ht="14.25" customHeight="1">
      <c r="W673" s="85"/>
      <c r="AB673" s="85"/>
      <c r="AC673" s="85"/>
      <c r="AD673" s="85"/>
      <c r="AE673" s="85"/>
      <c r="AF673" s="85"/>
      <c r="AG673" s="85"/>
    </row>
    <row r="674" spans="23:33" ht="14.25" customHeight="1">
      <c r="W674" s="85"/>
      <c r="AB674" s="85"/>
      <c r="AC674" s="85"/>
      <c r="AD674" s="85"/>
      <c r="AE674" s="85"/>
      <c r="AF674" s="85"/>
      <c r="AG674" s="85"/>
    </row>
    <row r="675" spans="23:33" ht="14.25" customHeight="1">
      <c r="W675" s="85"/>
      <c r="AB675" s="85"/>
      <c r="AC675" s="85"/>
      <c r="AD675" s="85"/>
      <c r="AE675" s="85"/>
      <c r="AF675" s="85"/>
      <c r="AG675" s="85"/>
    </row>
    <row r="676" spans="23:33" ht="14.25" customHeight="1">
      <c r="W676" s="85"/>
      <c r="AB676" s="85"/>
      <c r="AC676" s="85"/>
      <c r="AD676" s="85"/>
      <c r="AE676" s="85"/>
      <c r="AF676" s="85"/>
      <c r="AG676" s="85"/>
    </row>
    <row r="677" spans="23:33" ht="14.25" customHeight="1">
      <c r="W677" s="85"/>
      <c r="AB677" s="85"/>
      <c r="AC677" s="85"/>
      <c r="AD677" s="85"/>
      <c r="AE677" s="85"/>
      <c r="AF677" s="85"/>
      <c r="AG677" s="85"/>
    </row>
    <row r="678" spans="23:33" ht="14.25" customHeight="1">
      <c r="W678" s="85"/>
      <c r="AB678" s="85"/>
      <c r="AC678" s="85"/>
      <c r="AD678" s="85"/>
      <c r="AE678" s="85"/>
      <c r="AF678" s="85"/>
      <c r="AG678" s="85"/>
    </row>
    <row r="679" spans="23:33" ht="14.25" customHeight="1">
      <c r="W679" s="85"/>
      <c r="AB679" s="85"/>
      <c r="AC679" s="85"/>
      <c r="AD679" s="85"/>
      <c r="AE679" s="85"/>
      <c r="AF679" s="85"/>
      <c r="AG679" s="85"/>
    </row>
    <row r="680" spans="23:33" ht="14.25" customHeight="1">
      <c r="W680" s="85"/>
      <c r="AB680" s="85"/>
      <c r="AC680" s="85"/>
      <c r="AD680" s="85"/>
      <c r="AE680" s="85"/>
      <c r="AF680" s="85"/>
      <c r="AG680" s="85"/>
    </row>
    <row r="681" spans="23:33" ht="14.25" customHeight="1">
      <c r="W681" s="85"/>
      <c r="AB681" s="85"/>
      <c r="AC681" s="85"/>
      <c r="AD681" s="85"/>
      <c r="AE681" s="85"/>
      <c r="AF681" s="85"/>
      <c r="AG681" s="85"/>
    </row>
    <row r="682" spans="23:33" ht="14.25" customHeight="1">
      <c r="W682" s="85"/>
      <c r="AB682" s="85"/>
      <c r="AC682" s="85"/>
      <c r="AD682" s="85"/>
      <c r="AE682" s="85"/>
      <c r="AF682" s="85"/>
      <c r="AG682" s="85"/>
    </row>
    <row r="683" spans="23:33" ht="14.25" customHeight="1">
      <c r="W683" s="85"/>
      <c r="AB683" s="85"/>
      <c r="AC683" s="85"/>
      <c r="AD683" s="85"/>
      <c r="AE683" s="85"/>
      <c r="AF683" s="85"/>
      <c r="AG683" s="85"/>
    </row>
    <row r="684" spans="23:33" ht="14.25" customHeight="1">
      <c r="W684" s="85"/>
      <c r="AB684" s="85"/>
      <c r="AC684" s="85"/>
      <c r="AD684" s="85"/>
      <c r="AE684" s="85"/>
      <c r="AF684" s="85"/>
      <c r="AG684" s="85"/>
    </row>
    <row r="685" spans="23:33" ht="14.25" customHeight="1">
      <c r="W685" s="85"/>
      <c r="AB685" s="85"/>
      <c r="AC685" s="85"/>
      <c r="AD685" s="85"/>
      <c r="AE685" s="85"/>
      <c r="AF685" s="85"/>
      <c r="AG685" s="85"/>
    </row>
    <row r="686" spans="23:33" ht="14.25" customHeight="1">
      <c r="W686" s="85"/>
      <c r="AB686" s="85"/>
      <c r="AC686" s="85"/>
      <c r="AD686" s="85"/>
      <c r="AE686" s="85"/>
      <c r="AF686" s="85"/>
      <c r="AG686" s="85"/>
    </row>
    <row r="687" spans="23:33" ht="14.25" customHeight="1">
      <c r="W687" s="85"/>
      <c r="AB687" s="85"/>
      <c r="AC687" s="85"/>
      <c r="AD687" s="85"/>
      <c r="AE687" s="85"/>
      <c r="AF687" s="85"/>
      <c r="AG687" s="85"/>
    </row>
    <row r="688" spans="23:33" ht="14.25" customHeight="1">
      <c r="W688" s="85"/>
      <c r="AB688" s="85"/>
      <c r="AC688" s="85"/>
      <c r="AD688" s="85"/>
      <c r="AE688" s="85"/>
      <c r="AF688" s="85"/>
      <c r="AG688" s="85"/>
    </row>
    <row r="689" spans="23:33" ht="14.25" customHeight="1">
      <c r="W689" s="85"/>
      <c r="AB689" s="85"/>
      <c r="AC689" s="85"/>
      <c r="AD689" s="85"/>
      <c r="AE689" s="85"/>
      <c r="AF689" s="85"/>
      <c r="AG689" s="85"/>
    </row>
    <row r="690" spans="23:33" ht="14.25" customHeight="1">
      <c r="W690" s="85"/>
      <c r="AB690" s="85"/>
      <c r="AC690" s="85"/>
      <c r="AD690" s="85"/>
      <c r="AE690" s="85"/>
      <c r="AF690" s="85"/>
      <c r="AG690" s="85"/>
    </row>
    <row r="691" spans="23:33" ht="14.25" customHeight="1">
      <c r="W691" s="85"/>
      <c r="AB691" s="85"/>
      <c r="AC691" s="85"/>
      <c r="AD691" s="85"/>
      <c r="AE691" s="85"/>
      <c r="AF691" s="85"/>
      <c r="AG691" s="85"/>
    </row>
    <row r="692" spans="23:33" ht="14.25" customHeight="1">
      <c r="W692" s="85"/>
      <c r="AB692" s="85"/>
      <c r="AC692" s="85"/>
      <c r="AD692" s="85"/>
      <c r="AE692" s="85"/>
      <c r="AF692" s="85"/>
      <c r="AG692" s="85"/>
    </row>
    <row r="693" spans="23:33" ht="14.25" customHeight="1">
      <c r="W693" s="85"/>
      <c r="AB693" s="85"/>
      <c r="AC693" s="85"/>
      <c r="AD693" s="85"/>
      <c r="AE693" s="85"/>
      <c r="AF693" s="85"/>
      <c r="AG693" s="85"/>
    </row>
    <row r="694" spans="23:33" ht="14.25" customHeight="1">
      <c r="W694" s="85"/>
      <c r="AB694" s="85"/>
      <c r="AC694" s="85"/>
      <c r="AD694" s="85"/>
      <c r="AE694" s="85"/>
      <c r="AF694" s="85"/>
      <c r="AG694" s="85"/>
    </row>
    <row r="695" spans="23:33" ht="14.25" customHeight="1">
      <c r="W695" s="85"/>
      <c r="AB695" s="85"/>
      <c r="AC695" s="85"/>
      <c r="AD695" s="85"/>
      <c r="AE695" s="85"/>
      <c r="AF695" s="85"/>
      <c r="AG695" s="85"/>
    </row>
    <row r="696" spans="23:33" ht="14.25" customHeight="1">
      <c r="W696" s="85"/>
      <c r="AB696" s="85"/>
      <c r="AC696" s="85"/>
      <c r="AD696" s="85"/>
      <c r="AE696" s="85"/>
      <c r="AF696" s="85"/>
      <c r="AG696" s="85"/>
    </row>
    <row r="697" spans="23:33" ht="14.25" customHeight="1">
      <c r="W697" s="85"/>
      <c r="AB697" s="85"/>
      <c r="AC697" s="85"/>
      <c r="AD697" s="85"/>
      <c r="AE697" s="85"/>
      <c r="AF697" s="85"/>
      <c r="AG697" s="85"/>
    </row>
    <row r="698" spans="23:33" ht="14.25" customHeight="1">
      <c r="W698" s="85"/>
      <c r="AB698" s="85"/>
      <c r="AC698" s="85"/>
      <c r="AD698" s="85"/>
      <c r="AE698" s="85"/>
      <c r="AF698" s="85"/>
      <c r="AG698" s="85"/>
    </row>
    <row r="699" spans="23:33" ht="14.25" customHeight="1">
      <c r="W699" s="85"/>
      <c r="AB699" s="85"/>
      <c r="AC699" s="85"/>
      <c r="AD699" s="85"/>
      <c r="AE699" s="85"/>
      <c r="AF699" s="85"/>
      <c r="AG699" s="85"/>
    </row>
    <row r="700" spans="23:33" ht="14.25" customHeight="1">
      <c r="W700" s="85"/>
      <c r="AB700" s="85"/>
      <c r="AC700" s="85"/>
      <c r="AD700" s="85"/>
      <c r="AE700" s="85"/>
      <c r="AF700" s="85"/>
      <c r="AG700" s="85"/>
    </row>
    <row r="701" spans="23:33" ht="14.25" customHeight="1">
      <c r="W701" s="85"/>
      <c r="AB701" s="85"/>
      <c r="AC701" s="85"/>
      <c r="AD701" s="85"/>
      <c r="AE701" s="85"/>
      <c r="AF701" s="85"/>
      <c r="AG701" s="85"/>
    </row>
    <row r="702" spans="23:33" ht="14.25" customHeight="1">
      <c r="W702" s="85"/>
      <c r="AB702" s="85"/>
      <c r="AC702" s="85"/>
      <c r="AD702" s="85"/>
      <c r="AE702" s="85"/>
      <c r="AF702" s="85"/>
      <c r="AG702" s="85"/>
    </row>
    <row r="703" spans="23:33" ht="14.25" customHeight="1">
      <c r="W703" s="85"/>
      <c r="AB703" s="85"/>
      <c r="AC703" s="85"/>
      <c r="AD703" s="85"/>
      <c r="AE703" s="85"/>
      <c r="AF703" s="85"/>
      <c r="AG703" s="85"/>
    </row>
    <row r="704" spans="23:33" ht="14.25" customHeight="1">
      <c r="W704" s="85"/>
      <c r="AB704" s="85"/>
      <c r="AC704" s="85"/>
      <c r="AD704" s="85"/>
      <c r="AE704" s="85"/>
      <c r="AF704" s="85"/>
      <c r="AG704" s="85"/>
    </row>
    <row r="705" spans="23:33" ht="14.25" customHeight="1">
      <c r="W705" s="85"/>
      <c r="AB705" s="85"/>
      <c r="AC705" s="85"/>
      <c r="AD705" s="85"/>
      <c r="AE705" s="85"/>
      <c r="AF705" s="85"/>
      <c r="AG705" s="85"/>
    </row>
    <row r="706" spans="23:33" ht="14.25" customHeight="1">
      <c r="W706" s="85"/>
      <c r="AB706" s="85"/>
      <c r="AC706" s="85"/>
      <c r="AD706" s="85"/>
      <c r="AE706" s="85"/>
      <c r="AF706" s="85"/>
      <c r="AG706" s="85"/>
    </row>
    <row r="707" spans="23:33" ht="14.25" customHeight="1">
      <c r="W707" s="85"/>
      <c r="AB707" s="85"/>
      <c r="AC707" s="85"/>
      <c r="AD707" s="85"/>
      <c r="AE707" s="85"/>
      <c r="AF707" s="85"/>
      <c r="AG707" s="85"/>
    </row>
    <row r="708" spans="23:33" ht="14.25" customHeight="1">
      <c r="W708" s="85"/>
      <c r="AB708" s="85"/>
      <c r="AC708" s="85"/>
      <c r="AD708" s="85"/>
      <c r="AE708" s="85"/>
      <c r="AF708" s="85"/>
      <c r="AG708" s="85"/>
    </row>
    <row r="709" spans="23:33" ht="14.25" customHeight="1">
      <c r="W709" s="85"/>
      <c r="AB709" s="85"/>
      <c r="AC709" s="85"/>
      <c r="AD709" s="85"/>
      <c r="AE709" s="85"/>
      <c r="AF709" s="85"/>
      <c r="AG709" s="85"/>
    </row>
    <row r="710" spans="23:33" ht="14.25" customHeight="1">
      <c r="W710" s="85"/>
      <c r="AB710" s="85"/>
      <c r="AC710" s="85"/>
      <c r="AD710" s="85"/>
      <c r="AE710" s="85"/>
      <c r="AF710" s="85"/>
      <c r="AG710" s="85"/>
    </row>
    <row r="711" spans="23:33" ht="14.25" customHeight="1">
      <c r="W711" s="85"/>
      <c r="AB711" s="85"/>
      <c r="AC711" s="85"/>
      <c r="AD711" s="85"/>
      <c r="AE711" s="85"/>
      <c r="AF711" s="85"/>
      <c r="AG711" s="85"/>
    </row>
    <row r="712" spans="23:33" ht="14.25" customHeight="1">
      <c r="W712" s="85"/>
      <c r="AB712" s="85"/>
      <c r="AC712" s="85"/>
      <c r="AD712" s="85"/>
      <c r="AE712" s="85"/>
      <c r="AF712" s="85"/>
      <c r="AG712" s="85"/>
    </row>
    <row r="713" spans="23:33" ht="14.25" customHeight="1">
      <c r="W713" s="85"/>
      <c r="AB713" s="85"/>
      <c r="AC713" s="85"/>
      <c r="AD713" s="85"/>
      <c r="AE713" s="85"/>
      <c r="AF713" s="85"/>
      <c r="AG713" s="85"/>
    </row>
    <row r="714" spans="23:33" ht="14.25" customHeight="1">
      <c r="W714" s="85"/>
      <c r="AB714" s="85"/>
      <c r="AC714" s="85"/>
      <c r="AD714" s="85"/>
      <c r="AE714" s="85"/>
      <c r="AF714" s="85"/>
      <c r="AG714" s="85"/>
    </row>
    <row r="715" spans="23:33" ht="14.25" customHeight="1">
      <c r="W715" s="85"/>
      <c r="AB715" s="85"/>
      <c r="AC715" s="85"/>
      <c r="AD715" s="85"/>
      <c r="AE715" s="85"/>
      <c r="AF715" s="85"/>
      <c r="AG715" s="85"/>
    </row>
    <row r="716" spans="23:33" ht="14.25" customHeight="1">
      <c r="W716" s="85"/>
      <c r="AB716" s="85"/>
      <c r="AC716" s="85"/>
      <c r="AD716" s="85"/>
      <c r="AE716" s="85"/>
      <c r="AF716" s="85"/>
      <c r="AG716" s="85"/>
    </row>
    <row r="717" spans="23:33" ht="14.25" customHeight="1">
      <c r="W717" s="85"/>
      <c r="AB717" s="85"/>
      <c r="AC717" s="85"/>
      <c r="AD717" s="85"/>
      <c r="AE717" s="85"/>
      <c r="AF717" s="85"/>
      <c r="AG717" s="85"/>
    </row>
    <row r="718" spans="23:33" ht="14.25" customHeight="1">
      <c r="W718" s="85"/>
      <c r="AB718" s="85"/>
      <c r="AC718" s="85"/>
      <c r="AD718" s="85"/>
      <c r="AE718" s="85"/>
      <c r="AF718" s="85"/>
      <c r="AG718" s="85"/>
    </row>
    <row r="719" spans="23:33" ht="14.25" customHeight="1">
      <c r="W719" s="85"/>
      <c r="AB719" s="85"/>
      <c r="AC719" s="85"/>
      <c r="AD719" s="85"/>
      <c r="AE719" s="85"/>
      <c r="AF719" s="85"/>
      <c r="AG719" s="85"/>
    </row>
    <row r="720" spans="23:33" ht="14.25" customHeight="1">
      <c r="W720" s="85"/>
      <c r="AB720" s="85"/>
      <c r="AC720" s="85"/>
      <c r="AD720" s="85"/>
      <c r="AE720" s="85"/>
      <c r="AF720" s="85"/>
      <c r="AG720" s="85"/>
    </row>
    <row r="721" spans="23:33" ht="14.25" customHeight="1">
      <c r="W721" s="85"/>
      <c r="AB721" s="85"/>
      <c r="AC721" s="85"/>
      <c r="AD721" s="85"/>
      <c r="AE721" s="85"/>
      <c r="AF721" s="85"/>
      <c r="AG721" s="85"/>
    </row>
    <row r="722" spans="23:33" ht="14.25" customHeight="1">
      <c r="W722" s="85"/>
      <c r="AB722" s="85"/>
      <c r="AC722" s="85"/>
      <c r="AD722" s="85"/>
      <c r="AE722" s="85"/>
      <c r="AF722" s="85"/>
      <c r="AG722" s="85"/>
    </row>
    <row r="723" spans="23:33" ht="14.25" customHeight="1">
      <c r="W723" s="85"/>
      <c r="AB723" s="85"/>
      <c r="AC723" s="85"/>
      <c r="AD723" s="85"/>
      <c r="AE723" s="85"/>
      <c r="AF723" s="85"/>
      <c r="AG723" s="85"/>
    </row>
    <row r="724" spans="23:33" ht="14.25" customHeight="1">
      <c r="W724" s="85"/>
      <c r="AB724" s="85"/>
      <c r="AC724" s="85"/>
      <c r="AD724" s="85"/>
      <c r="AE724" s="85"/>
      <c r="AF724" s="85"/>
      <c r="AG724" s="85"/>
    </row>
    <row r="725" spans="23:33" ht="14.25" customHeight="1">
      <c r="W725" s="85"/>
      <c r="AB725" s="85"/>
      <c r="AC725" s="85"/>
      <c r="AD725" s="85"/>
      <c r="AE725" s="85"/>
      <c r="AF725" s="85"/>
      <c r="AG725" s="85"/>
    </row>
    <row r="726" spans="23:33" ht="14.25" customHeight="1">
      <c r="W726" s="85"/>
      <c r="AB726" s="85"/>
      <c r="AC726" s="85"/>
      <c r="AD726" s="85"/>
      <c r="AE726" s="85"/>
      <c r="AF726" s="85"/>
      <c r="AG726" s="85"/>
    </row>
    <row r="727" spans="23:33" ht="14.25" customHeight="1">
      <c r="W727" s="85"/>
      <c r="AB727" s="85"/>
      <c r="AC727" s="85"/>
      <c r="AD727" s="85"/>
      <c r="AE727" s="85"/>
      <c r="AF727" s="85"/>
      <c r="AG727" s="85"/>
    </row>
    <row r="728" spans="23:33" ht="14.25" customHeight="1">
      <c r="W728" s="85"/>
      <c r="AB728" s="85"/>
      <c r="AC728" s="85"/>
      <c r="AD728" s="85"/>
      <c r="AE728" s="85"/>
      <c r="AF728" s="85"/>
      <c r="AG728" s="85"/>
    </row>
    <row r="729" spans="23:33" ht="14.25" customHeight="1">
      <c r="W729" s="85"/>
      <c r="AB729" s="85"/>
      <c r="AC729" s="85"/>
      <c r="AD729" s="85"/>
      <c r="AE729" s="85"/>
      <c r="AF729" s="85"/>
      <c r="AG729" s="85"/>
    </row>
    <row r="730" spans="23:33" ht="14.25" customHeight="1">
      <c r="W730" s="85"/>
      <c r="AB730" s="85"/>
      <c r="AC730" s="85"/>
      <c r="AD730" s="85"/>
      <c r="AE730" s="85"/>
      <c r="AF730" s="85"/>
      <c r="AG730" s="85"/>
    </row>
    <row r="731" spans="23:33" ht="14.25" customHeight="1">
      <c r="W731" s="85"/>
      <c r="AB731" s="85"/>
      <c r="AC731" s="85"/>
      <c r="AD731" s="85"/>
      <c r="AE731" s="85"/>
      <c r="AF731" s="85"/>
      <c r="AG731" s="85"/>
    </row>
    <row r="732" spans="23:33" ht="14.25" customHeight="1">
      <c r="W732" s="85"/>
      <c r="AB732" s="85"/>
      <c r="AC732" s="85"/>
      <c r="AD732" s="85"/>
      <c r="AE732" s="85"/>
      <c r="AF732" s="85"/>
      <c r="AG732" s="85"/>
    </row>
    <row r="733" spans="23:33" ht="14.25" customHeight="1">
      <c r="W733" s="85"/>
      <c r="AB733" s="85"/>
      <c r="AC733" s="85"/>
      <c r="AD733" s="85"/>
      <c r="AE733" s="85"/>
      <c r="AF733" s="85"/>
      <c r="AG733" s="85"/>
    </row>
    <row r="734" spans="23:33" ht="14.25" customHeight="1">
      <c r="W734" s="85"/>
      <c r="AB734" s="85"/>
      <c r="AC734" s="85"/>
      <c r="AD734" s="85"/>
      <c r="AE734" s="85"/>
      <c r="AF734" s="85"/>
      <c r="AG734" s="85"/>
    </row>
    <row r="735" spans="23:33" ht="14.25" customHeight="1">
      <c r="W735" s="85"/>
      <c r="AB735" s="85"/>
      <c r="AC735" s="85"/>
      <c r="AD735" s="85"/>
      <c r="AE735" s="85"/>
      <c r="AF735" s="85"/>
      <c r="AG735" s="85"/>
    </row>
    <row r="736" spans="23:33" ht="14.25" customHeight="1">
      <c r="W736" s="85"/>
      <c r="AB736" s="85"/>
      <c r="AC736" s="85"/>
      <c r="AD736" s="85"/>
      <c r="AE736" s="85"/>
      <c r="AF736" s="85"/>
      <c r="AG736" s="85"/>
    </row>
    <row r="737" spans="23:33" ht="14.25" customHeight="1">
      <c r="W737" s="85"/>
      <c r="AB737" s="85"/>
      <c r="AC737" s="85"/>
      <c r="AD737" s="85"/>
      <c r="AE737" s="85"/>
      <c r="AF737" s="85"/>
      <c r="AG737" s="85"/>
    </row>
    <row r="738" spans="23:33" ht="14.25" customHeight="1">
      <c r="W738" s="85"/>
      <c r="AB738" s="85"/>
      <c r="AC738" s="85"/>
      <c r="AD738" s="85"/>
      <c r="AE738" s="85"/>
      <c r="AF738" s="85"/>
      <c r="AG738" s="85"/>
    </row>
    <row r="739" spans="23:33" ht="14.25" customHeight="1">
      <c r="W739" s="85"/>
      <c r="AB739" s="85"/>
      <c r="AC739" s="85"/>
      <c r="AD739" s="85"/>
      <c r="AE739" s="85"/>
      <c r="AF739" s="85"/>
      <c r="AG739" s="85"/>
    </row>
    <row r="740" spans="23:33" ht="14.25" customHeight="1">
      <c r="W740" s="85"/>
      <c r="AB740" s="85"/>
      <c r="AC740" s="85"/>
      <c r="AD740" s="85"/>
      <c r="AE740" s="85"/>
      <c r="AF740" s="85"/>
      <c r="AG740" s="85"/>
    </row>
    <row r="741" spans="23:33" ht="14.25" customHeight="1">
      <c r="W741" s="85"/>
      <c r="AB741" s="85"/>
      <c r="AC741" s="85"/>
      <c r="AD741" s="85"/>
      <c r="AE741" s="85"/>
      <c r="AF741" s="85"/>
      <c r="AG741" s="85"/>
    </row>
    <row r="742" spans="23:33" ht="14.25" customHeight="1">
      <c r="W742" s="85"/>
      <c r="AB742" s="85"/>
      <c r="AC742" s="85"/>
      <c r="AD742" s="85"/>
      <c r="AE742" s="85"/>
      <c r="AF742" s="85"/>
      <c r="AG742" s="85"/>
    </row>
    <row r="743" spans="23:33" ht="14.25" customHeight="1">
      <c r="W743" s="85"/>
      <c r="AB743" s="85"/>
      <c r="AC743" s="85"/>
      <c r="AD743" s="85"/>
      <c r="AE743" s="85"/>
      <c r="AF743" s="85"/>
      <c r="AG743" s="85"/>
    </row>
    <row r="744" spans="23:33" ht="14.25" customHeight="1">
      <c r="W744" s="85"/>
      <c r="AB744" s="85"/>
      <c r="AC744" s="85"/>
      <c r="AD744" s="85"/>
      <c r="AE744" s="85"/>
      <c r="AF744" s="85"/>
      <c r="AG744" s="85"/>
    </row>
    <row r="745" spans="23:33" ht="14.25" customHeight="1">
      <c r="W745" s="85"/>
      <c r="AB745" s="85"/>
      <c r="AC745" s="85"/>
      <c r="AD745" s="85"/>
      <c r="AE745" s="85"/>
      <c r="AF745" s="85"/>
      <c r="AG745" s="85"/>
    </row>
    <row r="746" spans="23:33" ht="14.25" customHeight="1">
      <c r="W746" s="85"/>
      <c r="AB746" s="85"/>
      <c r="AC746" s="85"/>
      <c r="AD746" s="85"/>
      <c r="AE746" s="85"/>
      <c r="AF746" s="85"/>
      <c r="AG746" s="85"/>
    </row>
    <row r="747" spans="23:33" ht="14.25" customHeight="1">
      <c r="W747" s="85"/>
      <c r="AB747" s="85"/>
      <c r="AC747" s="85"/>
      <c r="AD747" s="85"/>
      <c r="AE747" s="85"/>
      <c r="AF747" s="85"/>
      <c r="AG747" s="85"/>
    </row>
    <row r="748" spans="23:33" ht="14.25" customHeight="1">
      <c r="W748" s="85"/>
      <c r="AB748" s="85"/>
      <c r="AC748" s="85"/>
      <c r="AD748" s="85"/>
      <c r="AE748" s="85"/>
      <c r="AF748" s="85"/>
      <c r="AG748" s="85"/>
    </row>
    <row r="749" spans="23:33" ht="14.25" customHeight="1">
      <c r="W749" s="85"/>
      <c r="AB749" s="85"/>
      <c r="AC749" s="85"/>
      <c r="AD749" s="85"/>
      <c r="AE749" s="85"/>
      <c r="AF749" s="85"/>
      <c r="AG749" s="85"/>
    </row>
    <row r="750" spans="23:33" ht="14.25" customHeight="1">
      <c r="W750" s="85"/>
      <c r="AB750" s="85"/>
      <c r="AC750" s="85"/>
      <c r="AD750" s="85"/>
      <c r="AE750" s="85"/>
      <c r="AF750" s="85"/>
      <c r="AG750" s="85"/>
    </row>
    <row r="751" spans="23:33" ht="14.25" customHeight="1">
      <c r="W751" s="85"/>
      <c r="AB751" s="85"/>
      <c r="AC751" s="85"/>
      <c r="AD751" s="85"/>
      <c r="AE751" s="85"/>
      <c r="AF751" s="85"/>
      <c r="AG751" s="85"/>
    </row>
    <row r="752" spans="23:33" ht="14.25" customHeight="1">
      <c r="W752" s="85"/>
      <c r="AB752" s="85"/>
      <c r="AC752" s="85"/>
      <c r="AD752" s="85"/>
      <c r="AE752" s="85"/>
      <c r="AF752" s="85"/>
      <c r="AG752" s="85"/>
    </row>
    <row r="753" spans="23:33" ht="14.25" customHeight="1">
      <c r="W753" s="85"/>
      <c r="AB753" s="85"/>
      <c r="AC753" s="85"/>
      <c r="AD753" s="85"/>
      <c r="AE753" s="85"/>
      <c r="AF753" s="85"/>
      <c r="AG753" s="85"/>
    </row>
    <row r="754" spans="23:33" ht="14.25" customHeight="1">
      <c r="W754" s="85"/>
      <c r="AB754" s="85"/>
      <c r="AC754" s="85"/>
      <c r="AD754" s="85"/>
      <c r="AE754" s="85"/>
      <c r="AF754" s="85"/>
      <c r="AG754" s="85"/>
    </row>
    <row r="755" spans="23:33" ht="14.25" customHeight="1">
      <c r="W755" s="85"/>
      <c r="AB755" s="85"/>
      <c r="AC755" s="85"/>
      <c r="AD755" s="85"/>
      <c r="AE755" s="85"/>
      <c r="AF755" s="85"/>
      <c r="AG755" s="85"/>
    </row>
    <row r="756" spans="23:33" ht="14.25" customHeight="1">
      <c r="W756" s="85"/>
      <c r="AB756" s="85"/>
      <c r="AC756" s="85"/>
      <c r="AD756" s="85"/>
      <c r="AE756" s="85"/>
      <c r="AF756" s="85"/>
      <c r="AG756" s="85"/>
    </row>
    <row r="757" spans="23:33" ht="14.25" customHeight="1">
      <c r="W757" s="85"/>
      <c r="AB757" s="85"/>
      <c r="AC757" s="85"/>
      <c r="AD757" s="85"/>
      <c r="AE757" s="85"/>
      <c r="AF757" s="85"/>
      <c r="AG757" s="85"/>
    </row>
    <row r="758" spans="23:33" ht="14.25" customHeight="1">
      <c r="W758" s="85"/>
      <c r="AB758" s="85"/>
      <c r="AC758" s="85"/>
      <c r="AD758" s="85"/>
      <c r="AE758" s="85"/>
      <c r="AF758" s="85"/>
      <c r="AG758" s="85"/>
    </row>
    <row r="759" spans="23:33" ht="14.25" customHeight="1">
      <c r="W759" s="85"/>
      <c r="AB759" s="85"/>
      <c r="AC759" s="85"/>
      <c r="AD759" s="85"/>
      <c r="AE759" s="85"/>
      <c r="AF759" s="85"/>
      <c r="AG759" s="85"/>
    </row>
    <row r="760" spans="23:33" ht="14.25" customHeight="1">
      <c r="W760" s="85"/>
      <c r="AB760" s="85"/>
      <c r="AC760" s="85"/>
      <c r="AD760" s="85"/>
      <c r="AE760" s="85"/>
      <c r="AF760" s="85"/>
      <c r="AG760" s="85"/>
    </row>
    <row r="761" spans="23:33" ht="14.25" customHeight="1">
      <c r="W761" s="85"/>
      <c r="AB761" s="85"/>
      <c r="AC761" s="85"/>
      <c r="AD761" s="85"/>
      <c r="AE761" s="85"/>
      <c r="AF761" s="85"/>
      <c r="AG761" s="85"/>
    </row>
    <row r="762" spans="23:33" ht="14.25" customHeight="1">
      <c r="W762" s="85"/>
      <c r="AB762" s="85"/>
      <c r="AC762" s="85"/>
      <c r="AD762" s="85"/>
      <c r="AE762" s="85"/>
      <c r="AF762" s="85"/>
      <c r="AG762" s="85"/>
    </row>
    <row r="763" spans="23:33" ht="14.25" customHeight="1">
      <c r="W763" s="85"/>
      <c r="AB763" s="85"/>
      <c r="AC763" s="85"/>
      <c r="AD763" s="85"/>
      <c r="AE763" s="85"/>
      <c r="AF763" s="85"/>
      <c r="AG763" s="85"/>
    </row>
    <row r="764" spans="23:33" ht="14.25" customHeight="1">
      <c r="W764" s="85"/>
      <c r="AB764" s="85"/>
      <c r="AC764" s="85"/>
      <c r="AD764" s="85"/>
      <c r="AE764" s="85"/>
      <c r="AF764" s="85"/>
      <c r="AG764" s="85"/>
    </row>
    <row r="765" spans="23:33" ht="14.25" customHeight="1">
      <c r="W765" s="85"/>
      <c r="AB765" s="85"/>
      <c r="AC765" s="85"/>
      <c r="AD765" s="85"/>
      <c r="AE765" s="85"/>
      <c r="AF765" s="85"/>
      <c r="AG765" s="85"/>
    </row>
    <row r="766" spans="23:33" ht="14.25" customHeight="1">
      <c r="W766" s="85"/>
      <c r="AB766" s="85"/>
      <c r="AC766" s="85"/>
      <c r="AD766" s="85"/>
      <c r="AE766" s="85"/>
      <c r="AF766" s="85"/>
      <c r="AG766" s="85"/>
    </row>
    <row r="767" spans="23:33" ht="14.25" customHeight="1">
      <c r="W767" s="85"/>
      <c r="AB767" s="85"/>
      <c r="AC767" s="85"/>
      <c r="AD767" s="85"/>
      <c r="AE767" s="85"/>
      <c r="AF767" s="85"/>
      <c r="AG767" s="85"/>
    </row>
    <row r="768" spans="23:33" ht="14.25" customHeight="1">
      <c r="W768" s="85"/>
      <c r="AB768" s="85"/>
      <c r="AC768" s="85"/>
      <c r="AD768" s="85"/>
      <c r="AE768" s="85"/>
      <c r="AF768" s="85"/>
      <c r="AG768" s="85"/>
    </row>
    <row r="769" spans="23:33" ht="14.25" customHeight="1">
      <c r="W769" s="85"/>
      <c r="AB769" s="85"/>
      <c r="AC769" s="85"/>
      <c r="AD769" s="85"/>
      <c r="AE769" s="85"/>
      <c r="AF769" s="85"/>
      <c r="AG769" s="85"/>
    </row>
    <row r="770" spans="23:33" ht="14.25" customHeight="1">
      <c r="W770" s="85"/>
      <c r="AB770" s="85"/>
      <c r="AC770" s="85"/>
      <c r="AD770" s="85"/>
      <c r="AE770" s="85"/>
      <c r="AF770" s="85"/>
      <c r="AG770" s="85"/>
    </row>
    <row r="771" spans="23:33" ht="14.25" customHeight="1">
      <c r="W771" s="85"/>
      <c r="AB771" s="85"/>
      <c r="AC771" s="85"/>
      <c r="AD771" s="85"/>
      <c r="AE771" s="85"/>
      <c r="AF771" s="85"/>
      <c r="AG771" s="85"/>
    </row>
    <row r="772" spans="23:33" ht="14.25" customHeight="1">
      <c r="W772" s="85"/>
      <c r="AB772" s="85"/>
      <c r="AC772" s="85"/>
      <c r="AD772" s="85"/>
      <c r="AE772" s="85"/>
      <c r="AF772" s="85"/>
      <c r="AG772" s="85"/>
    </row>
    <row r="773" spans="23:33" ht="14.25" customHeight="1">
      <c r="W773" s="85"/>
      <c r="AB773" s="85"/>
      <c r="AC773" s="85"/>
      <c r="AD773" s="85"/>
      <c r="AE773" s="85"/>
      <c r="AF773" s="85"/>
      <c r="AG773" s="85"/>
    </row>
    <row r="774" spans="23:33" ht="14.25" customHeight="1">
      <c r="W774" s="85"/>
      <c r="AB774" s="85"/>
      <c r="AC774" s="85"/>
      <c r="AD774" s="85"/>
      <c r="AE774" s="85"/>
      <c r="AF774" s="85"/>
      <c r="AG774" s="85"/>
    </row>
    <row r="775" spans="23:33" ht="14.25" customHeight="1">
      <c r="W775" s="85"/>
      <c r="AB775" s="85"/>
      <c r="AC775" s="85"/>
      <c r="AD775" s="85"/>
      <c r="AE775" s="85"/>
      <c r="AF775" s="85"/>
      <c r="AG775" s="85"/>
    </row>
    <row r="776" spans="23:33" ht="14.25" customHeight="1">
      <c r="W776" s="85"/>
      <c r="AB776" s="85"/>
      <c r="AC776" s="85"/>
      <c r="AD776" s="85"/>
      <c r="AE776" s="85"/>
      <c r="AF776" s="85"/>
      <c r="AG776" s="85"/>
    </row>
    <row r="777" spans="23:33" ht="14.25" customHeight="1">
      <c r="W777" s="85"/>
      <c r="AB777" s="85"/>
      <c r="AC777" s="85"/>
      <c r="AD777" s="85"/>
      <c r="AE777" s="85"/>
      <c r="AF777" s="85"/>
      <c r="AG777" s="85"/>
    </row>
    <row r="778" spans="23:33" ht="14.25" customHeight="1">
      <c r="W778" s="85"/>
      <c r="AB778" s="85"/>
      <c r="AC778" s="85"/>
      <c r="AD778" s="85"/>
      <c r="AE778" s="85"/>
      <c r="AF778" s="85"/>
      <c r="AG778" s="85"/>
    </row>
    <row r="779" spans="23:33" ht="14.25" customHeight="1">
      <c r="W779" s="85"/>
      <c r="AB779" s="85"/>
      <c r="AC779" s="85"/>
      <c r="AD779" s="85"/>
      <c r="AE779" s="85"/>
      <c r="AF779" s="85"/>
      <c r="AG779" s="85"/>
    </row>
    <row r="780" spans="23:33" ht="14.25" customHeight="1">
      <c r="W780" s="85"/>
      <c r="AB780" s="85"/>
      <c r="AC780" s="85"/>
      <c r="AD780" s="85"/>
      <c r="AE780" s="85"/>
      <c r="AF780" s="85"/>
      <c r="AG780" s="85"/>
    </row>
    <row r="781" spans="23:33" ht="14.25" customHeight="1">
      <c r="W781" s="85"/>
      <c r="AB781" s="85"/>
      <c r="AC781" s="85"/>
      <c r="AD781" s="85"/>
      <c r="AE781" s="85"/>
      <c r="AF781" s="85"/>
      <c r="AG781" s="85"/>
    </row>
    <row r="782" spans="23:33" ht="14.25" customHeight="1">
      <c r="W782" s="85"/>
      <c r="AB782" s="85"/>
      <c r="AC782" s="85"/>
      <c r="AD782" s="85"/>
      <c r="AE782" s="85"/>
      <c r="AF782" s="85"/>
      <c r="AG782" s="85"/>
    </row>
    <row r="783" spans="23:33" ht="14.25" customHeight="1">
      <c r="W783" s="85"/>
      <c r="AB783" s="85"/>
      <c r="AC783" s="85"/>
      <c r="AD783" s="85"/>
      <c r="AE783" s="85"/>
      <c r="AF783" s="85"/>
      <c r="AG783" s="85"/>
    </row>
    <row r="784" spans="23:33" ht="14.25" customHeight="1">
      <c r="W784" s="85"/>
      <c r="AB784" s="85"/>
      <c r="AC784" s="85"/>
      <c r="AD784" s="85"/>
      <c r="AE784" s="85"/>
      <c r="AF784" s="85"/>
      <c r="AG784" s="85"/>
    </row>
    <row r="785" spans="23:33" ht="14.25" customHeight="1">
      <c r="W785" s="85"/>
      <c r="AB785" s="85"/>
      <c r="AC785" s="85"/>
      <c r="AD785" s="85"/>
      <c r="AE785" s="85"/>
      <c r="AF785" s="85"/>
      <c r="AG785" s="85"/>
    </row>
    <row r="786" spans="23:33" ht="14.25" customHeight="1">
      <c r="W786" s="85"/>
      <c r="AB786" s="85"/>
      <c r="AC786" s="85"/>
      <c r="AD786" s="85"/>
      <c r="AE786" s="85"/>
      <c r="AF786" s="85"/>
      <c r="AG786" s="85"/>
    </row>
    <row r="787" spans="23:33" ht="14.25" customHeight="1">
      <c r="W787" s="85"/>
      <c r="AB787" s="85"/>
      <c r="AC787" s="85"/>
      <c r="AD787" s="85"/>
      <c r="AE787" s="85"/>
      <c r="AF787" s="85"/>
      <c r="AG787" s="85"/>
    </row>
    <row r="788" spans="23:33" ht="14.25" customHeight="1">
      <c r="W788" s="85"/>
      <c r="AB788" s="85"/>
      <c r="AC788" s="85"/>
      <c r="AD788" s="85"/>
      <c r="AE788" s="85"/>
      <c r="AF788" s="85"/>
      <c r="AG788" s="85"/>
    </row>
    <row r="789" spans="23:33" ht="14.25" customHeight="1">
      <c r="W789" s="85"/>
      <c r="AB789" s="85"/>
      <c r="AC789" s="85"/>
      <c r="AD789" s="85"/>
      <c r="AE789" s="85"/>
      <c r="AF789" s="85"/>
      <c r="AG789" s="85"/>
    </row>
    <row r="790" spans="23:33" ht="14.25" customHeight="1">
      <c r="W790" s="85"/>
      <c r="AB790" s="85"/>
      <c r="AC790" s="85"/>
      <c r="AD790" s="85"/>
      <c r="AE790" s="85"/>
      <c r="AF790" s="85"/>
      <c r="AG790" s="85"/>
    </row>
    <row r="791" spans="23:33" ht="14.25" customHeight="1">
      <c r="W791" s="85"/>
      <c r="AB791" s="85"/>
      <c r="AC791" s="85"/>
      <c r="AD791" s="85"/>
      <c r="AE791" s="85"/>
      <c r="AF791" s="85"/>
      <c r="AG791" s="85"/>
    </row>
    <row r="792" spans="23:33" ht="14.25" customHeight="1">
      <c r="W792" s="85"/>
      <c r="AB792" s="85"/>
      <c r="AC792" s="85"/>
      <c r="AD792" s="85"/>
      <c r="AE792" s="85"/>
      <c r="AF792" s="85"/>
      <c r="AG792" s="85"/>
    </row>
    <row r="793" spans="23:33" ht="14.25" customHeight="1">
      <c r="W793" s="85"/>
      <c r="AB793" s="85"/>
      <c r="AC793" s="85"/>
      <c r="AD793" s="85"/>
      <c r="AE793" s="85"/>
      <c r="AF793" s="85"/>
      <c r="AG793" s="85"/>
    </row>
    <row r="794" spans="23:33" ht="14.25" customHeight="1">
      <c r="W794" s="85"/>
      <c r="AB794" s="85"/>
      <c r="AC794" s="85"/>
      <c r="AD794" s="85"/>
      <c r="AE794" s="85"/>
      <c r="AF794" s="85"/>
      <c r="AG794" s="85"/>
    </row>
    <row r="795" spans="23:33" ht="14.25" customHeight="1">
      <c r="W795" s="85"/>
      <c r="AB795" s="85"/>
      <c r="AC795" s="85"/>
      <c r="AD795" s="85"/>
      <c r="AE795" s="85"/>
      <c r="AF795" s="85"/>
      <c r="AG795" s="85"/>
    </row>
    <row r="796" spans="23:33" ht="14.25" customHeight="1">
      <c r="W796" s="85"/>
      <c r="AB796" s="85"/>
      <c r="AC796" s="85"/>
      <c r="AD796" s="85"/>
      <c r="AE796" s="85"/>
      <c r="AF796" s="85"/>
      <c r="AG796" s="85"/>
    </row>
    <row r="797" spans="23:33" ht="14.25" customHeight="1">
      <c r="W797" s="85"/>
      <c r="AB797" s="85"/>
      <c r="AC797" s="85"/>
      <c r="AD797" s="85"/>
      <c r="AE797" s="85"/>
      <c r="AF797" s="85"/>
      <c r="AG797" s="85"/>
    </row>
    <row r="798" spans="23:33" ht="14.25" customHeight="1">
      <c r="W798" s="85"/>
      <c r="AB798" s="85"/>
      <c r="AC798" s="85"/>
      <c r="AD798" s="85"/>
      <c r="AE798" s="85"/>
      <c r="AF798" s="85"/>
      <c r="AG798" s="85"/>
    </row>
    <row r="799" spans="23:33" ht="14.25" customHeight="1">
      <c r="W799" s="85"/>
      <c r="AB799" s="85"/>
      <c r="AC799" s="85"/>
      <c r="AD799" s="85"/>
      <c r="AE799" s="85"/>
      <c r="AF799" s="85"/>
      <c r="AG799" s="85"/>
    </row>
    <row r="800" spans="23:33" ht="14.25" customHeight="1">
      <c r="W800" s="85"/>
      <c r="AB800" s="85"/>
      <c r="AC800" s="85"/>
      <c r="AD800" s="85"/>
      <c r="AE800" s="85"/>
      <c r="AF800" s="85"/>
      <c r="AG800" s="85"/>
    </row>
    <row r="801" spans="23:33" ht="14.25" customHeight="1">
      <c r="W801" s="85"/>
      <c r="AB801" s="85"/>
      <c r="AC801" s="85"/>
      <c r="AD801" s="85"/>
      <c r="AE801" s="85"/>
      <c r="AF801" s="85"/>
      <c r="AG801" s="85"/>
    </row>
    <row r="802" spans="23:33" ht="14.25" customHeight="1">
      <c r="W802" s="85"/>
      <c r="AB802" s="85"/>
      <c r="AC802" s="85"/>
      <c r="AD802" s="85"/>
      <c r="AE802" s="85"/>
      <c r="AF802" s="85"/>
      <c r="AG802" s="85"/>
    </row>
    <row r="803" spans="23:33" ht="14.25" customHeight="1">
      <c r="W803" s="85"/>
      <c r="AB803" s="85"/>
      <c r="AC803" s="85"/>
      <c r="AD803" s="85"/>
      <c r="AE803" s="85"/>
      <c r="AF803" s="85"/>
      <c r="AG803" s="85"/>
    </row>
    <row r="804" spans="23:33" ht="14.25" customHeight="1">
      <c r="W804" s="85"/>
      <c r="AB804" s="85"/>
      <c r="AC804" s="85"/>
      <c r="AD804" s="85"/>
      <c r="AE804" s="85"/>
      <c r="AF804" s="85"/>
      <c r="AG804" s="85"/>
    </row>
    <row r="805" spans="23:33" ht="14.25" customHeight="1">
      <c r="W805" s="85"/>
      <c r="AB805" s="85"/>
      <c r="AC805" s="85"/>
      <c r="AD805" s="85"/>
      <c r="AE805" s="85"/>
      <c r="AF805" s="85"/>
      <c r="AG805" s="85"/>
    </row>
    <row r="806" spans="23:33" ht="14.25" customHeight="1">
      <c r="W806" s="85"/>
      <c r="AB806" s="85"/>
      <c r="AC806" s="85"/>
      <c r="AD806" s="85"/>
      <c r="AE806" s="85"/>
      <c r="AF806" s="85"/>
      <c r="AG806" s="85"/>
    </row>
    <row r="807" spans="23:33" ht="14.25" customHeight="1">
      <c r="W807" s="85"/>
      <c r="AB807" s="85"/>
      <c r="AC807" s="85"/>
      <c r="AD807" s="85"/>
      <c r="AE807" s="85"/>
      <c r="AF807" s="85"/>
      <c r="AG807" s="85"/>
    </row>
    <row r="808" spans="23:33" ht="14.25" customHeight="1">
      <c r="W808" s="85"/>
      <c r="AB808" s="85"/>
      <c r="AC808" s="85"/>
      <c r="AD808" s="85"/>
      <c r="AE808" s="85"/>
      <c r="AF808" s="85"/>
      <c r="AG808" s="85"/>
    </row>
    <row r="809" spans="23:33" ht="14.25" customHeight="1">
      <c r="W809" s="85"/>
      <c r="AB809" s="85"/>
      <c r="AC809" s="85"/>
      <c r="AD809" s="85"/>
      <c r="AE809" s="85"/>
      <c r="AF809" s="85"/>
      <c r="AG809" s="85"/>
    </row>
    <row r="810" spans="23:33" ht="14.25" customHeight="1">
      <c r="W810" s="85"/>
      <c r="AB810" s="85"/>
      <c r="AC810" s="85"/>
      <c r="AD810" s="85"/>
      <c r="AE810" s="85"/>
      <c r="AF810" s="85"/>
      <c r="AG810" s="85"/>
    </row>
    <row r="811" spans="23:33" ht="14.25" customHeight="1">
      <c r="W811" s="85"/>
      <c r="AB811" s="85"/>
      <c r="AC811" s="85"/>
      <c r="AD811" s="85"/>
      <c r="AE811" s="85"/>
      <c r="AF811" s="85"/>
      <c r="AG811" s="85"/>
    </row>
    <row r="812" spans="23:33" ht="14.25" customHeight="1">
      <c r="W812" s="85"/>
      <c r="AB812" s="85"/>
      <c r="AC812" s="85"/>
      <c r="AD812" s="85"/>
      <c r="AE812" s="85"/>
      <c r="AF812" s="85"/>
      <c r="AG812" s="85"/>
    </row>
    <row r="813" spans="23:33" ht="14.25" customHeight="1">
      <c r="W813" s="85"/>
      <c r="AB813" s="85"/>
      <c r="AC813" s="85"/>
      <c r="AD813" s="85"/>
      <c r="AE813" s="85"/>
      <c r="AF813" s="85"/>
      <c r="AG813" s="85"/>
    </row>
    <row r="814" spans="23:33" ht="14.25" customHeight="1">
      <c r="W814" s="85"/>
      <c r="AB814" s="85"/>
      <c r="AC814" s="85"/>
      <c r="AD814" s="85"/>
      <c r="AE814" s="85"/>
      <c r="AF814" s="85"/>
      <c r="AG814" s="85"/>
    </row>
    <row r="815" spans="23:33" ht="14.25" customHeight="1">
      <c r="W815" s="85"/>
      <c r="AB815" s="85"/>
      <c r="AC815" s="85"/>
      <c r="AD815" s="85"/>
      <c r="AE815" s="85"/>
      <c r="AF815" s="85"/>
      <c r="AG815" s="85"/>
    </row>
    <row r="816" spans="23:33" ht="14.25" customHeight="1">
      <c r="W816" s="85"/>
      <c r="AB816" s="85"/>
      <c r="AC816" s="85"/>
      <c r="AD816" s="85"/>
      <c r="AE816" s="85"/>
      <c r="AF816" s="85"/>
      <c r="AG816" s="85"/>
    </row>
    <row r="817" spans="23:33" ht="14.25" customHeight="1">
      <c r="W817" s="85"/>
      <c r="AB817" s="85"/>
      <c r="AC817" s="85"/>
      <c r="AD817" s="85"/>
      <c r="AE817" s="85"/>
      <c r="AF817" s="85"/>
      <c r="AG817" s="85"/>
    </row>
    <row r="818" spans="23:33" ht="14.25" customHeight="1">
      <c r="W818" s="85"/>
      <c r="AB818" s="85"/>
      <c r="AC818" s="85"/>
      <c r="AD818" s="85"/>
      <c r="AE818" s="85"/>
      <c r="AF818" s="85"/>
      <c r="AG818" s="85"/>
    </row>
    <row r="819" spans="23:33" ht="14.25" customHeight="1">
      <c r="W819" s="85"/>
      <c r="AB819" s="85"/>
      <c r="AC819" s="85"/>
      <c r="AD819" s="85"/>
      <c r="AE819" s="85"/>
      <c r="AF819" s="85"/>
      <c r="AG819" s="85"/>
    </row>
    <row r="820" spans="23:33" ht="14.25" customHeight="1">
      <c r="W820" s="85"/>
      <c r="AB820" s="85"/>
      <c r="AC820" s="85"/>
      <c r="AD820" s="85"/>
      <c r="AE820" s="85"/>
      <c r="AF820" s="85"/>
      <c r="AG820" s="85"/>
    </row>
    <row r="821" spans="23:33" ht="14.25" customHeight="1">
      <c r="W821" s="85"/>
      <c r="AB821" s="85"/>
      <c r="AC821" s="85"/>
      <c r="AD821" s="85"/>
      <c r="AE821" s="85"/>
      <c r="AF821" s="85"/>
      <c r="AG821" s="85"/>
    </row>
    <row r="822" spans="23:33" ht="14.25" customHeight="1">
      <c r="W822" s="85"/>
      <c r="AB822" s="85"/>
      <c r="AC822" s="85"/>
      <c r="AD822" s="85"/>
      <c r="AE822" s="85"/>
      <c r="AF822" s="85"/>
      <c r="AG822" s="85"/>
    </row>
    <row r="823" spans="23:33" ht="14.25" customHeight="1">
      <c r="W823" s="85"/>
      <c r="AB823" s="85"/>
      <c r="AC823" s="85"/>
      <c r="AD823" s="85"/>
      <c r="AE823" s="85"/>
      <c r="AF823" s="85"/>
      <c r="AG823" s="85"/>
    </row>
    <row r="824" spans="23:33" ht="14.25" customHeight="1">
      <c r="W824" s="85"/>
      <c r="AB824" s="85"/>
      <c r="AC824" s="85"/>
      <c r="AD824" s="85"/>
      <c r="AE824" s="85"/>
      <c r="AF824" s="85"/>
      <c r="AG824" s="85"/>
    </row>
    <row r="825" spans="23:33" ht="14.25" customHeight="1">
      <c r="W825" s="85"/>
      <c r="AB825" s="85"/>
      <c r="AC825" s="85"/>
      <c r="AD825" s="85"/>
      <c r="AE825" s="85"/>
      <c r="AF825" s="85"/>
      <c r="AG825" s="85"/>
    </row>
    <row r="826" spans="23:33" ht="14.25" customHeight="1">
      <c r="W826" s="85"/>
      <c r="AB826" s="85"/>
      <c r="AC826" s="85"/>
      <c r="AD826" s="85"/>
      <c r="AE826" s="85"/>
      <c r="AF826" s="85"/>
      <c r="AG826" s="85"/>
    </row>
    <row r="827" spans="23:33" ht="14.25" customHeight="1">
      <c r="W827" s="85"/>
      <c r="AB827" s="85"/>
      <c r="AC827" s="85"/>
      <c r="AD827" s="85"/>
      <c r="AE827" s="85"/>
      <c r="AF827" s="85"/>
      <c r="AG827" s="85"/>
    </row>
    <row r="828" spans="23:33" ht="14.25" customHeight="1">
      <c r="W828" s="85"/>
      <c r="AB828" s="85"/>
      <c r="AC828" s="85"/>
      <c r="AD828" s="85"/>
      <c r="AE828" s="85"/>
      <c r="AF828" s="85"/>
      <c r="AG828" s="85"/>
    </row>
    <row r="829" spans="23:33" ht="14.25" customHeight="1">
      <c r="W829" s="85"/>
      <c r="AB829" s="85"/>
      <c r="AC829" s="85"/>
      <c r="AD829" s="85"/>
      <c r="AE829" s="85"/>
      <c r="AF829" s="85"/>
      <c r="AG829" s="85"/>
    </row>
    <row r="830" spans="23:33" ht="14.25" customHeight="1">
      <c r="W830" s="85"/>
      <c r="AB830" s="85"/>
      <c r="AC830" s="85"/>
      <c r="AD830" s="85"/>
      <c r="AE830" s="85"/>
      <c r="AF830" s="85"/>
      <c r="AG830" s="85"/>
    </row>
    <row r="831" spans="23:33" ht="14.25" customHeight="1">
      <c r="W831" s="85"/>
      <c r="AB831" s="85"/>
      <c r="AC831" s="85"/>
      <c r="AD831" s="85"/>
      <c r="AE831" s="85"/>
      <c r="AF831" s="85"/>
      <c r="AG831" s="85"/>
    </row>
    <row r="832" spans="23:33" ht="14.25" customHeight="1">
      <c r="W832" s="85"/>
      <c r="AB832" s="85"/>
      <c r="AC832" s="85"/>
      <c r="AD832" s="85"/>
      <c r="AE832" s="85"/>
      <c r="AF832" s="85"/>
      <c r="AG832" s="85"/>
    </row>
    <row r="833" spans="23:33" ht="14.25" customHeight="1">
      <c r="W833" s="85"/>
      <c r="AB833" s="85"/>
      <c r="AC833" s="85"/>
      <c r="AD833" s="85"/>
      <c r="AE833" s="85"/>
      <c r="AF833" s="85"/>
      <c r="AG833" s="85"/>
    </row>
    <row r="834" spans="23:33" ht="14.25" customHeight="1">
      <c r="W834" s="85"/>
      <c r="AB834" s="85"/>
      <c r="AC834" s="85"/>
      <c r="AD834" s="85"/>
      <c r="AE834" s="85"/>
      <c r="AF834" s="85"/>
      <c r="AG834" s="85"/>
    </row>
    <row r="835" spans="23:33" ht="14.25" customHeight="1">
      <c r="W835" s="85"/>
      <c r="AB835" s="85"/>
      <c r="AC835" s="85"/>
      <c r="AD835" s="85"/>
      <c r="AE835" s="85"/>
      <c r="AF835" s="85"/>
      <c r="AG835" s="85"/>
    </row>
    <row r="836" spans="23:33" ht="14.25" customHeight="1">
      <c r="W836" s="85"/>
      <c r="AB836" s="85"/>
      <c r="AC836" s="85"/>
      <c r="AD836" s="85"/>
      <c r="AE836" s="85"/>
      <c r="AF836" s="85"/>
      <c r="AG836" s="85"/>
    </row>
    <row r="837" spans="23:33" ht="14.25" customHeight="1">
      <c r="W837" s="85"/>
      <c r="AB837" s="85"/>
      <c r="AC837" s="85"/>
      <c r="AD837" s="85"/>
      <c r="AE837" s="85"/>
      <c r="AF837" s="85"/>
      <c r="AG837" s="85"/>
    </row>
    <row r="838" spans="23:33" ht="14.25" customHeight="1">
      <c r="W838" s="85"/>
      <c r="AB838" s="85"/>
      <c r="AC838" s="85"/>
      <c r="AD838" s="85"/>
      <c r="AE838" s="85"/>
      <c r="AF838" s="85"/>
      <c r="AG838" s="85"/>
    </row>
    <row r="839" spans="23:33" ht="14.25" customHeight="1">
      <c r="W839" s="85"/>
      <c r="AB839" s="85"/>
      <c r="AC839" s="85"/>
      <c r="AD839" s="85"/>
      <c r="AE839" s="85"/>
      <c r="AF839" s="85"/>
      <c r="AG839" s="85"/>
    </row>
    <row r="840" spans="23:33" ht="14.25" customHeight="1">
      <c r="W840" s="85"/>
      <c r="AB840" s="85"/>
      <c r="AC840" s="85"/>
      <c r="AD840" s="85"/>
      <c r="AE840" s="85"/>
      <c r="AF840" s="85"/>
      <c r="AG840" s="85"/>
    </row>
    <row r="841" spans="23:33" ht="14.25" customHeight="1">
      <c r="W841" s="85"/>
      <c r="AB841" s="85"/>
      <c r="AC841" s="85"/>
      <c r="AD841" s="85"/>
      <c r="AE841" s="85"/>
      <c r="AF841" s="85"/>
      <c r="AG841" s="85"/>
    </row>
    <row r="842" spans="23:33" ht="14.25" customHeight="1">
      <c r="W842" s="85"/>
      <c r="AB842" s="85"/>
      <c r="AC842" s="85"/>
      <c r="AD842" s="85"/>
      <c r="AE842" s="85"/>
      <c r="AF842" s="85"/>
      <c r="AG842" s="85"/>
    </row>
    <row r="843" spans="23:33" ht="14.25" customHeight="1">
      <c r="W843" s="85"/>
      <c r="AB843" s="85"/>
      <c r="AC843" s="85"/>
      <c r="AD843" s="85"/>
      <c r="AE843" s="85"/>
      <c r="AF843" s="85"/>
      <c r="AG843" s="85"/>
    </row>
    <row r="844" spans="23:33" ht="14.25" customHeight="1">
      <c r="W844" s="85"/>
      <c r="AB844" s="85"/>
      <c r="AC844" s="85"/>
      <c r="AD844" s="85"/>
      <c r="AE844" s="85"/>
      <c r="AF844" s="85"/>
      <c r="AG844" s="85"/>
    </row>
    <row r="845" spans="23:33" ht="14.25" customHeight="1">
      <c r="W845" s="85"/>
      <c r="AB845" s="85"/>
      <c r="AC845" s="85"/>
      <c r="AD845" s="85"/>
      <c r="AE845" s="85"/>
      <c r="AF845" s="85"/>
      <c r="AG845" s="85"/>
    </row>
    <row r="846" spans="23:33" ht="14.25" customHeight="1">
      <c r="W846" s="85"/>
      <c r="AB846" s="85"/>
      <c r="AC846" s="85"/>
      <c r="AD846" s="85"/>
      <c r="AE846" s="85"/>
      <c r="AF846" s="85"/>
      <c r="AG846" s="85"/>
    </row>
    <row r="847" spans="23:33" ht="14.25" customHeight="1">
      <c r="W847" s="85"/>
      <c r="AB847" s="85"/>
      <c r="AC847" s="85"/>
      <c r="AD847" s="85"/>
      <c r="AE847" s="85"/>
      <c r="AF847" s="85"/>
      <c r="AG847" s="85"/>
    </row>
    <row r="848" spans="23:33" ht="14.25" customHeight="1">
      <c r="W848" s="85"/>
      <c r="AB848" s="85"/>
      <c r="AC848" s="85"/>
      <c r="AD848" s="85"/>
      <c r="AE848" s="85"/>
      <c r="AF848" s="85"/>
      <c r="AG848" s="85"/>
    </row>
    <row r="849" spans="23:33" ht="14.25" customHeight="1">
      <c r="W849" s="85"/>
      <c r="AB849" s="85"/>
      <c r="AC849" s="85"/>
      <c r="AD849" s="85"/>
      <c r="AE849" s="85"/>
      <c r="AF849" s="85"/>
      <c r="AG849" s="85"/>
    </row>
    <row r="850" spans="23:33" ht="14.25" customHeight="1">
      <c r="W850" s="85"/>
      <c r="AB850" s="85"/>
      <c r="AC850" s="85"/>
      <c r="AD850" s="85"/>
      <c r="AE850" s="85"/>
      <c r="AF850" s="85"/>
      <c r="AG850" s="85"/>
    </row>
    <row r="851" spans="23:33" ht="14.25" customHeight="1">
      <c r="W851" s="85"/>
      <c r="AB851" s="85"/>
      <c r="AC851" s="85"/>
      <c r="AD851" s="85"/>
      <c r="AE851" s="85"/>
      <c r="AF851" s="85"/>
      <c r="AG851" s="85"/>
    </row>
    <row r="852" spans="23:33" ht="14.25" customHeight="1">
      <c r="W852" s="85"/>
      <c r="AB852" s="85"/>
      <c r="AC852" s="85"/>
      <c r="AD852" s="85"/>
      <c r="AE852" s="85"/>
      <c r="AF852" s="85"/>
      <c r="AG852" s="85"/>
    </row>
    <row r="853" spans="23:33" ht="14.25" customHeight="1">
      <c r="W853" s="85"/>
      <c r="AB853" s="85"/>
      <c r="AC853" s="85"/>
      <c r="AD853" s="85"/>
      <c r="AE853" s="85"/>
      <c r="AF853" s="85"/>
      <c r="AG853" s="85"/>
    </row>
    <row r="854" spans="23:33" ht="14.25" customHeight="1">
      <c r="W854" s="85"/>
      <c r="AB854" s="85"/>
      <c r="AC854" s="85"/>
      <c r="AD854" s="85"/>
      <c r="AE854" s="85"/>
      <c r="AF854" s="85"/>
      <c r="AG854" s="85"/>
    </row>
    <row r="855" spans="23:33" ht="14.25" customHeight="1">
      <c r="W855" s="85"/>
      <c r="AB855" s="85"/>
      <c r="AC855" s="85"/>
      <c r="AD855" s="85"/>
      <c r="AE855" s="85"/>
      <c r="AF855" s="85"/>
      <c r="AG855" s="85"/>
    </row>
    <row r="856" spans="23:33" ht="14.25" customHeight="1">
      <c r="W856" s="85"/>
      <c r="AB856" s="85"/>
      <c r="AC856" s="85"/>
      <c r="AD856" s="85"/>
      <c r="AE856" s="85"/>
      <c r="AF856" s="85"/>
      <c r="AG856" s="85"/>
    </row>
    <row r="857" spans="23:33" ht="14.25" customHeight="1">
      <c r="W857" s="85"/>
      <c r="AB857" s="85"/>
      <c r="AC857" s="85"/>
      <c r="AD857" s="85"/>
      <c r="AE857" s="85"/>
      <c r="AF857" s="85"/>
      <c r="AG857" s="85"/>
    </row>
    <row r="858" spans="23:33" ht="14.25" customHeight="1">
      <c r="W858" s="85"/>
      <c r="AB858" s="85"/>
      <c r="AC858" s="85"/>
      <c r="AD858" s="85"/>
      <c r="AE858" s="85"/>
      <c r="AF858" s="85"/>
      <c r="AG858" s="85"/>
    </row>
    <row r="859" spans="23:33" ht="14.25" customHeight="1">
      <c r="W859" s="85"/>
      <c r="AB859" s="85"/>
      <c r="AC859" s="85"/>
      <c r="AD859" s="85"/>
      <c r="AE859" s="85"/>
      <c r="AF859" s="85"/>
      <c r="AG859" s="85"/>
    </row>
    <row r="860" spans="23:33" ht="14.25" customHeight="1">
      <c r="W860" s="85"/>
      <c r="AB860" s="85"/>
      <c r="AC860" s="85"/>
      <c r="AD860" s="85"/>
      <c r="AE860" s="85"/>
      <c r="AF860" s="85"/>
      <c r="AG860" s="85"/>
    </row>
    <row r="861" spans="23:33" ht="14.25" customHeight="1">
      <c r="W861" s="85"/>
      <c r="AB861" s="85"/>
      <c r="AC861" s="85"/>
      <c r="AD861" s="85"/>
      <c r="AE861" s="85"/>
      <c r="AF861" s="85"/>
      <c r="AG861" s="85"/>
    </row>
    <row r="862" spans="23:33" ht="14.25" customHeight="1">
      <c r="W862" s="85"/>
      <c r="AB862" s="85"/>
      <c r="AC862" s="85"/>
      <c r="AD862" s="85"/>
      <c r="AE862" s="85"/>
      <c r="AF862" s="85"/>
      <c r="AG862" s="85"/>
    </row>
    <row r="863" spans="23:33" ht="14.25" customHeight="1">
      <c r="W863" s="85"/>
      <c r="AB863" s="85"/>
      <c r="AC863" s="85"/>
      <c r="AD863" s="85"/>
      <c r="AE863" s="85"/>
      <c r="AF863" s="85"/>
      <c r="AG863" s="85"/>
    </row>
    <row r="864" spans="23:33" ht="14.25" customHeight="1">
      <c r="W864" s="85"/>
      <c r="AB864" s="85"/>
      <c r="AC864" s="85"/>
      <c r="AD864" s="85"/>
      <c r="AE864" s="85"/>
      <c r="AF864" s="85"/>
      <c r="AG864" s="85"/>
    </row>
    <row r="865" spans="23:33" ht="14.25" customHeight="1">
      <c r="W865" s="85"/>
      <c r="AB865" s="85"/>
      <c r="AC865" s="85"/>
      <c r="AD865" s="85"/>
      <c r="AE865" s="85"/>
      <c r="AF865" s="85"/>
      <c r="AG865" s="85"/>
    </row>
    <row r="866" spans="23:33" ht="14.25" customHeight="1">
      <c r="W866" s="85"/>
      <c r="AB866" s="85"/>
      <c r="AC866" s="85"/>
      <c r="AD866" s="85"/>
      <c r="AE866" s="85"/>
      <c r="AF866" s="85"/>
      <c r="AG866" s="85"/>
    </row>
    <row r="867" spans="23:33" ht="14.25" customHeight="1">
      <c r="W867" s="85"/>
      <c r="AB867" s="85"/>
      <c r="AC867" s="85"/>
      <c r="AD867" s="85"/>
      <c r="AE867" s="85"/>
      <c r="AF867" s="85"/>
      <c r="AG867" s="85"/>
    </row>
    <row r="868" spans="23:33" ht="14.25" customHeight="1">
      <c r="W868" s="85"/>
      <c r="AB868" s="85"/>
      <c r="AC868" s="85"/>
      <c r="AD868" s="85"/>
      <c r="AE868" s="85"/>
      <c r="AF868" s="85"/>
      <c r="AG868" s="85"/>
    </row>
    <row r="869" spans="23:33" ht="14.25" customHeight="1">
      <c r="W869" s="85"/>
      <c r="AB869" s="85"/>
      <c r="AC869" s="85"/>
      <c r="AD869" s="85"/>
      <c r="AE869" s="85"/>
      <c r="AF869" s="85"/>
      <c r="AG869" s="85"/>
    </row>
    <row r="870" spans="23:33" ht="14.25" customHeight="1">
      <c r="W870" s="85"/>
      <c r="AB870" s="85"/>
      <c r="AC870" s="85"/>
      <c r="AD870" s="85"/>
      <c r="AE870" s="85"/>
      <c r="AF870" s="85"/>
      <c r="AG870" s="85"/>
    </row>
    <row r="871" spans="23:33" ht="14.25" customHeight="1">
      <c r="W871" s="85"/>
      <c r="AB871" s="85"/>
      <c r="AC871" s="85"/>
      <c r="AD871" s="85"/>
      <c r="AE871" s="85"/>
      <c r="AF871" s="85"/>
      <c r="AG871" s="85"/>
    </row>
    <row r="872" spans="23:33" ht="14.25" customHeight="1">
      <c r="W872" s="85"/>
      <c r="AB872" s="85"/>
      <c r="AC872" s="85"/>
      <c r="AD872" s="85"/>
      <c r="AE872" s="85"/>
      <c r="AF872" s="85"/>
      <c r="AG872" s="85"/>
    </row>
    <row r="873" spans="23:33" ht="14.25" customHeight="1">
      <c r="W873" s="85"/>
      <c r="AB873" s="85"/>
      <c r="AC873" s="85"/>
      <c r="AD873" s="85"/>
      <c r="AE873" s="85"/>
      <c r="AF873" s="85"/>
      <c r="AG873" s="85"/>
    </row>
    <row r="874" spans="23:33" ht="14.25" customHeight="1">
      <c r="W874" s="85"/>
      <c r="AB874" s="85"/>
      <c r="AC874" s="85"/>
      <c r="AD874" s="85"/>
      <c r="AE874" s="85"/>
      <c r="AF874" s="85"/>
      <c r="AG874" s="85"/>
    </row>
    <row r="875" spans="23:33" ht="14.25" customHeight="1">
      <c r="W875" s="85"/>
      <c r="AB875" s="85"/>
      <c r="AC875" s="85"/>
      <c r="AD875" s="85"/>
      <c r="AE875" s="85"/>
      <c r="AF875" s="85"/>
      <c r="AG875" s="85"/>
    </row>
    <row r="876" spans="23:33" ht="14.25" customHeight="1">
      <c r="W876" s="85"/>
      <c r="AB876" s="85"/>
      <c r="AC876" s="85"/>
      <c r="AD876" s="85"/>
      <c r="AE876" s="85"/>
      <c r="AF876" s="85"/>
      <c r="AG876" s="85"/>
    </row>
    <row r="877" spans="23:33" ht="14.25" customHeight="1">
      <c r="W877" s="85"/>
      <c r="AB877" s="85"/>
      <c r="AC877" s="85"/>
      <c r="AD877" s="85"/>
      <c r="AE877" s="85"/>
      <c r="AF877" s="85"/>
      <c r="AG877" s="85"/>
    </row>
    <row r="878" spans="23:33" ht="14.25" customHeight="1">
      <c r="W878" s="85"/>
      <c r="AB878" s="85"/>
      <c r="AC878" s="85"/>
      <c r="AD878" s="85"/>
      <c r="AE878" s="85"/>
      <c r="AF878" s="85"/>
      <c r="AG878" s="85"/>
    </row>
    <row r="879" spans="23:33" ht="14.25" customHeight="1">
      <c r="W879" s="85"/>
      <c r="AB879" s="85"/>
      <c r="AC879" s="85"/>
      <c r="AD879" s="85"/>
      <c r="AE879" s="85"/>
      <c r="AF879" s="85"/>
      <c r="AG879" s="85"/>
    </row>
    <row r="880" spans="23:33" ht="14.25" customHeight="1">
      <c r="W880" s="85"/>
      <c r="AB880" s="85"/>
      <c r="AC880" s="85"/>
      <c r="AD880" s="85"/>
      <c r="AE880" s="85"/>
      <c r="AF880" s="85"/>
      <c r="AG880" s="85"/>
    </row>
    <row r="881" spans="23:33" ht="14.25" customHeight="1">
      <c r="W881" s="85"/>
      <c r="AB881" s="85"/>
      <c r="AC881" s="85"/>
      <c r="AD881" s="85"/>
      <c r="AE881" s="85"/>
      <c r="AF881" s="85"/>
      <c r="AG881" s="85"/>
    </row>
    <row r="882" spans="23:33" ht="14.25" customHeight="1">
      <c r="W882" s="85"/>
      <c r="AB882" s="85"/>
      <c r="AC882" s="85"/>
      <c r="AD882" s="85"/>
      <c r="AE882" s="85"/>
      <c r="AF882" s="85"/>
      <c r="AG882" s="85"/>
    </row>
    <row r="883" spans="23:33" ht="14.25" customHeight="1">
      <c r="W883" s="85"/>
      <c r="AB883" s="85"/>
      <c r="AC883" s="85"/>
      <c r="AD883" s="85"/>
      <c r="AE883" s="85"/>
      <c r="AF883" s="85"/>
      <c r="AG883" s="85"/>
    </row>
    <row r="884" spans="23:33" ht="14.25" customHeight="1">
      <c r="W884" s="85"/>
      <c r="AB884" s="85"/>
      <c r="AC884" s="85"/>
      <c r="AD884" s="85"/>
      <c r="AE884" s="85"/>
      <c r="AF884" s="85"/>
      <c r="AG884" s="85"/>
    </row>
    <row r="885" spans="23:33" ht="14.25" customHeight="1">
      <c r="W885" s="85"/>
      <c r="AB885" s="85"/>
      <c r="AC885" s="85"/>
      <c r="AD885" s="85"/>
      <c r="AE885" s="85"/>
      <c r="AF885" s="85"/>
      <c r="AG885" s="85"/>
    </row>
    <row r="886" spans="23:33" ht="14.25" customHeight="1">
      <c r="W886" s="85"/>
      <c r="AB886" s="85"/>
      <c r="AC886" s="85"/>
      <c r="AD886" s="85"/>
      <c r="AE886" s="85"/>
      <c r="AF886" s="85"/>
      <c r="AG886" s="85"/>
    </row>
    <row r="887" spans="23:33" ht="14.25" customHeight="1">
      <c r="W887" s="85"/>
      <c r="AB887" s="85"/>
      <c r="AC887" s="85"/>
      <c r="AD887" s="85"/>
      <c r="AE887" s="85"/>
      <c r="AF887" s="85"/>
      <c r="AG887" s="85"/>
    </row>
    <row r="888" spans="23:33" ht="14.25" customHeight="1">
      <c r="W888" s="85"/>
      <c r="AB888" s="85"/>
      <c r="AC888" s="85"/>
      <c r="AD888" s="85"/>
      <c r="AE888" s="85"/>
      <c r="AF888" s="85"/>
      <c r="AG888" s="85"/>
    </row>
    <row r="889" spans="23:33" ht="14.25" customHeight="1">
      <c r="W889" s="85"/>
      <c r="AB889" s="85"/>
      <c r="AC889" s="85"/>
      <c r="AD889" s="85"/>
      <c r="AE889" s="85"/>
      <c r="AF889" s="85"/>
      <c r="AG889" s="85"/>
    </row>
    <row r="890" spans="23:33" ht="14.25" customHeight="1">
      <c r="W890" s="85"/>
      <c r="AB890" s="85"/>
      <c r="AC890" s="85"/>
      <c r="AD890" s="85"/>
      <c r="AE890" s="85"/>
      <c r="AF890" s="85"/>
      <c r="AG890" s="85"/>
    </row>
    <row r="891" spans="23:33" ht="14.25" customHeight="1">
      <c r="W891" s="85"/>
      <c r="AB891" s="85"/>
      <c r="AC891" s="85"/>
      <c r="AD891" s="85"/>
      <c r="AE891" s="85"/>
      <c r="AF891" s="85"/>
      <c r="AG891" s="85"/>
    </row>
    <row r="892" spans="23:33" ht="14.25" customHeight="1">
      <c r="W892" s="85"/>
      <c r="AB892" s="85"/>
      <c r="AC892" s="85"/>
      <c r="AD892" s="85"/>
      <c r="AE892" s="85"/>
      <c r="AF892" s="85"/>
      <c r="AG892" s="85"/>
    </row>
    <row r="893" spans="23:33" ht="14.25" customHeight="1">
      <c r="W893" s="85"/>
      <c r="AB893" s="85"/>
      <c r="AC893" s="85"/>
      <c r="AD893" s="85"/>
      <c r="AE893" s="85"/>
      <c r="AF893" s="85"/>
      <c r="AG893" s="85"/>
    </row>
    <row r="894" spans="23:33" ht="14.25" customHeight="1">
      <c r="W894" s="85"/>
      <c r="AB894" s="85"/>
      <c r="AC894" s="85"/>
      <c r="AD894" s="85"/>
      <c r="AE894" s="85"/>
      <c r="AF894" s="85"/>
      <c r="AG894" s="85"/>
    </row>
    <row r="895" spans="23:33" ht="14.25" customHeight="1">
      <c r="W895" s="85"/>
      <c r="AB895" s="85"/>
      <c r="AC895" s="85"/>
      <c r="AD895" s="85"/>
      <c r="AE895" s="85"/>
      <c r="AF895" s="85"/>
      <c r="AG895" s="85"/>
    </row>
    <row r="896" spans="23:33" ht="14.25" customHeight="1">
      <c r="W896" s="85"/>
      <c r="AB896" s="85"/>
      <c r="AC896" s="85"/>
      <c r="AD896" s="85"/>
      <c r="AE896" s="85"/>
      <c r="AF896" s="85"/>
      <c r="AG896" s="85"/>
    </row>
    <row r="897" spans="23:33" ht="14.25" customHeight="1">
      <c r="W897" s="85"/>
      <c r="AB897" s="85"/>
      <c r="AC897" s="85"/>
      <c r="AD897" s="85"/>
      <c r="AE897" s="85"/>
      <c r="AF897" s="85"/>
      <c r="AG897" s="85"/>
    </row>
    <row r="898" spans="23:33" ht="14.25" customHeight="1">
      <c r="W898" s="85"/>
      <c r="AB898" s="85"/>
      <c r="AC898" s="85"/>
      <c r="AD898" s="85"/>
      <c r="AE898" s="85"/>
      <c r="AF898" s="85"/>
      <c r="AG898" s="85"/>
    </row>
    <row r="899" spans="23:33" ht="14.25" customHeight="1">
      <c r="W899" s="85"/>
      <c r="AB899" s="85"/>
      <c r="AC899" s="85"/>
      <c r="AD899" s="85"/>
      <c r="AE899" s="85"/>
      <c r="AF899" s="85"/>
      <c r="AG899" s="85"/>
    </row>
    <row r="900" spans="23:33" ht="14.25" customHeight="1">
      <c r="W900" s="85"/>
      <c r="AB900" s="85"/>
      <c r="AC900" s="85"/>
      <c r="AD900" s="85"/>
      <c r="AE900" s="85"/>
      <c r="AF900" s="85"/>
      <c r="AG900" s="85"/>
    </row>
    <row r="901" spans="23:33" ht="14.25" customHeight="1">
      <c r="W901" s="85"/>
      <c r="AB901" s="85"/>
      <c r="AC901" s="85"/>
      <c r="AD901" s="85"/>
      <c r="AE901" s="85"/>
      <c r="AF901" s="85"/>
      <c r="AG901" s="85"/>
    </row>
    <row r="902" spans="23:33" ht="14.25" customHeight="1">
      <c r="W902" s="85"/>
      <c r="AB902" s="85"/>
      <c r="AC902" s="85"/>
      <c r="AD902" s="85"/>
      <c r="AE902" s="85"/>
      <c r="AF902" s="85"/>
      <c r="AG902" s="85"/>
    </row>
    <row r="903" spans="23:33" ht="14.25" customHeight="1">
      <c r="W903" s="85"/>
      <c r="AB903" s="85"/>
      <c r="AC903" s="85"/>
      <c r="AD903" s="85"/>
      <c r="AE903" s="85"/>
      <c r="AF903" s="85"/>
      <c r="AG903" s="85"/>
    </row>
    <row r="904" spans="23:33" ht="14.25" customHeight="1">
      <c r="W904" s="85"/>
      <c r="AB904" s="85"/>
      <c r="AC904" s="85"/>
      <c r="AD904" s="85"/>
      <c r="AE904" s="85"/>
      <c r="AF904" s="85"/>
      <c r="AG904" s="85"/>
    </row>
    <row r="905" spans="23:33" ht="14.25" customHeight="1">
      <c r="W905" s="85"/>
      <c r="AB905" s="85"/>
      <c r="AC905" s="85"/>
      <c r="AD905" s="85"/>
      <c r="AE905" s="85"/>
      <c r="AF905" s="85"/>
      <c r="AG905" s="85"/>
    </row>
    <row r="906" spans="23:33" ht="14.25" customHeight="1">
      <c r="W906" s="85"/>
      <c r="AB906" s="85"/>
      <c r="AC906" s="85"/>
      <c r="AD906" s="85"/>
      <c r="AE906" s="85"/>
      <c r="AF906" s="85"/>
      <c r="AG906" s="85"/>
    </row>
    <row r="907" spans="23:33" ht="14.25" customHeight="1">
      <c r="W907" s="85"/>
      <c r="AB907" s="85"/>
      <c r="AC907" s="85"/>
      <c r="AD907" s="85"/>
      <c r="AE907" s="85"/>
      <c r="AF907" s="85"/>
      <c r="AG907" s="85"/>
    </row>
    <row r="908" spans="23:33" ht="14.25" customHeight="1">
      <c r="W908" s="85"/>
      <c r="AB908" s="85"/>
      <c r="AC908" s="85"/>
      <c r="AD908" s="85"/>
      <c r="AE908" s="85"/>
      <c r="AF908" s="85"/>
      <c r="AG908" s="85"/>
    </row>
    <row r="909" spans="23:33" ht="14.25" customHeight="1">
      <c r="W909" s="85"/>
      <c r="AB909" s="85"/>
      <c r="AC909" s="85"/>
      <c r="AD909" s="85"/>
      <c r="AE909" s="85"/>
      <c r="AF909" s="85"/>
      <c r="AG909" s="85"/>
    </row>
    <row r="910" spans="23:33" ht="14.25" customHeight="1">
      <c r="W910" s="85"/>
      <c r="AB910" s="85"/>
      <c r="AC910" s="85"/>
      <c r="AD910" s="85"/>
      <c r="AE910" s="85"/>
      <c r="AF910" s="85"/>
      <c r="AG910" s="85"/>
    </row>
    <row r="911" spans="23:33" ht="14.25" customHeight="1">
      <c r="W911" s="85"/>
      <c r="AB911" s="85"/>
      <c r="AC911" s="85"/>
      <c r="AD911" s="85"/>
      <c r="AE911" s="85"/>
      <c r="AF911" s="85"/>
      <c r="AG911" s="85"/>
    </row>
    <row r="912" spans="23:33" ht="14.25" customHeight="1">
      <c r="W912" s="85"/>
      <c r="AB912" s="85"/>
      <c r="AC912" s="85"/>
      <c r="AD912" s="85"/>
      <c r="AE912" s="85"/>
      <c r="AF912" s="85"/>
      <c r="AG912" s="85"/>
    </row>
    <row r="913" spans="23:33" ht="14.25" customHeight="1">
      <c r="W913" s="85"/>
      <c r="AB913" s="85"/>
      <c r="AC913" s="85"/>
      <c r="AD913" s="85"/>
      <c r="AE913" s="85"/>
      <c r="AF913" s="85"/>
      <c r="AG913" s="85"/>
    </row>
    <row r="914" spans="23:33" ht="14.25" customHeight="1">
      <c r="W914" s="85"/>
      <c r="AB914" s="85"/>
      <c r="AC914" s="85"/>
      <c r="AD914" s="85"/>
      <c r="AE914" s="85"/>
      <c r="AF914" s="85"/>
      <c r="AG914" s="85"/>
    </row>
    <row r="915" spans="23:33" ht="14.25" customHeight="1">
      <c r="W915" s="85"/>
      <c r="AB915" s="85"/>
      <c r="AC915" s="85"/>
      <c r="AD915" s="85"/>
      <c r="AE915" s="85"/>
      <c r="AF915" s="85"/>
      <c r="AG915" s="85"/>
    </row>
    <row r="916" spans="23:33" ht="14.25" customHeight="1">
      <c r="W916" s="85"/>
      <c r="AB916" s="85"/>
      <c r="AC916" s="85"/>
      <c r="AD916" s="85"/>
      <c r="AE916" s="85"/>
      <c r="AF916" s="85"/>
      <c r="AG916" s="85"/>
    </row>
    <row r="917" spans="23:33" ht="14.25" customHeight="1">
      <c r="W917" s="85"/>
      <c r="AB917" s="85"/>
      <c r="AC917" s="85"/>
      <c r="AD917" s="85"/>
      <c r="AE917" s="85"/>
      <c r="AF917" s="85"/>
      <c r="AG917" s="85"/>
    </row>
    <row r="918" spans="23:33" ht="14.25" customHeight="1">
      <c r="W918" s="85"/>
      <c r="AB918" s="85"/>
      <c r="AC918" s="85"/>
      <c r="AD918" s="85"/>
      <c r="AE918" s="85"/>
      <c r="AF918" s="85"/>
      <c r="AG918" s="85"/>
    </row>
    <row r="919" spans="23:33" ht="14.25" customHeight="1">
      <c r="W919" s="85"/>
      <c r="AB919" s="85"/>
      <c r="AC919" s="85"/>
      <c r="AD919" s="85"/>
      <c r="AE919" s="85"/>
      <c r="AF919" s="85"/>
      <c r="AG919" s="85"/>
    </row>
    <row r="920" spans="23:33" ht="14.25" customHeight="1">
      <c r="W920" s="85"/>
      <c r="AB920" s="85"/>
      <c r="AC920" s="85"/>
      <c r="AD920" s="85"/>
      <c r="AE920" s="85"/>
      <c r="AF920" s="85"/>
      <c r="AG920" s="85"/>
    </row>
    <row r="921" spans="23:33" ht="14.25" customHeight="1">
      <c r="W921" s="85"/>
      <c r="AB921" s="85"/>
      <c r="AC921" s="85"/>
      <c r="AD921" s="85"/>
      <c r="AE921" s="85"/>
      <c r="AF921" s="85"/>
      <c r="AG921" s="85"/>
    </row>
    <row r="922" spans="23:33" ht="14.25" customHeight="1">
      <c r="W922" s="85"/>
      <c r="AB922" s="85"/>
      <c r="AC922" s="85"/>
      <c r="AD922" s="85"/>
      <c r="AE922" s="85"/>
      <c r="AF922" s="85"/>
      <c r="AG922" s="85"/>
    </row>
    <row r="923" spans="23:33" ht="14.25" customHeight="1">
      <c r="W923" s="85"/>
      <c r="AB923" s="85"/>
      <c r="AC923" s="85"/>
      <c r="AD923" s="85"/>
      <c r="AE923" s="85"/>
      <c r="AF923" s="85"/>
      <c r="AG923" s="85"/>
    </row>
    <row r="924" spans="23:33" ht="14.25" customHeight="1">
      <c r="W924" s="85"/>
      <c r="AB924" s="85"/>
      <c r="AC924" s="85"/>
      <c r="AD924" s="85"/>
      <c r="AE924" s="85"/>
      <c r="AF924" s="85"/>
      <c r="AG924" s="85"/>
    </row>
    <row r="925" spans="23:33" ht="14.25" customHeight="1">
      <c r="W925" s="85"/>
      <c r="AB925" s="85"/>
      <c r="AC925" s="85"/>
      <c r="AD925" s="85"/>
      <c r="AE925" s="85"/>
      <c r="AF925" s="85"/>
      <c r="AG925" s="85"/>
    </row>
    <row r="926" spans="23:33" ht="14.25" customHeight="1">
      <c r="W926" s="85"/>
      <c r="AB926" s="85"/>
      <c r="AC926" s="85"/>
      <c r="AD926" s="85"/>
      <c r="AE926" s="85"/>
      <c r="AF926" s="85"/>
      <c r="AG926" s="85"/>
    </row>
    <row r="927" spans="23:33" ht="14.25" customHeight="1">
      <c r="W927" s="85"/>
      <c r="AB927" s="85"/>
      <c r="AC927" s="85"/>
      <c r="AD927" s="85"/>
      <c r="AE927" s="85"/>
      <c r="AF927" s="85"/>
      <c r="AG927" s="85"/>
    </row>
    <row r="928" spans="23:33" ht="14.25" customHeight="1">
      <c r="W928" s="85"/>
      <c r="AB928" s="85"/>
      <c r="AC928" s="85"/>
      <c r="AD928" s="85"/>
      <c r="AE928" s="85"/>
      <c r="AF928" s="85"/>
      <c r="AG928" s="85"/>
    </row>
    <row r="929" spans="23:33" ht="14.25" customHeight="1">
      <c r="W929" s="85"/>
      <c r="AB929" s="85"/>
      <c r="AC929" s="85"/>
      <c r="AD929" s="85"/>
      <c r="AE929" s="85"/>
      <c r="AF929" s="85"/>
      <c r="AG929" s="85"/>
    </row>
    <row r="930" spans="23:33" ht="14.25" customHeight="1">
      <c r="W930" s="85"/>
      <c r="AB930" s="85"/>
      <c r="AC930" s="85"/>
      <c r="AD930" s="85"/>
      <c r="AE930" s="85"/>
      <c r="AF930" s="85"/>
      <c r="AG930" s="85"/>
    </row>
    <row r="931" spans="23:33" ht="14.25" customHeight="1">
      <c r="W931" s="85"/>
      <c r="AB931" s="85"/>
      <c r="AC931" s="85"/>
      <c r="AD931" s="85"/>
      <c r="AE931" s="85"/>
      <c r="AF931" s="85"/>
      <c r="AG931" s="85"/>
    </row>
    <row r="932" spans="23:33" ht="14.25" customHeight="1">
      <c r="W932" s="85"/>
      <c r="AB932" s="85"/>
      <c r="AC932" s="85"/>
      <c r="AD932" s="85"/>
      <c r="AE932" s="85"/>
      <c r="AF932" s="85"/>
      <c r="AG932" s="85"/>
    </row>
    <row r="933" spans="23:33" ht="14.25" customHeight="1">
      <c r="W933" s="85"/>
      <c r="AB933" s="85"/>
      <c r="AC933" s="85"/>
      <c r="AD933" s="85"/>
      <c r="AE933" s="85"/>
      <c r="AF933" s="85"/>
      <c r="AG933" s="85"/>
    </row>
    <row r="934" spans="23:33" ht="14.25" customHeight="1">
      <c r="W934" s="85"/>
      <c r="AB934" s="85"/>
      <c r="AC934" s="85"/>
      <c r="AD934" s="85"/>
      <c r="AE934" s="85"/>
      <c r="AF934" s="85"/>
      <c r="AG934" s="85"/>
    </row>
    <row r="935" spans="23:33" ht="14.25" customHeight="1">
      <c r="W935" s="85"/>
      <c r="AB935" s="85"/>
      <c r="AC935" s="85"/>
      <c r="AD935" s="85"/>
      <c r="AE935" s="85"/>
      <c r="AF935" s="85"/>
      <c r="AG935" s="85"/>
    </row>
    <row r="936" spans="23:33" ht="14.25" customHeight="1">
      <c r="W936" s="85"/>
      <c r="AB936" s="85"/>
      <c r="AC936" s="85"/>
      <c r="AD936" s="85"/>
      <c r="AE936" s="85"/>
      <c r="AF936" s="85"/>
      <c r="AG936" s="85"/>
    </row>
    <row r="937" spans="23:33" ht="14.25" customHeight="1">
      <c r="W937" s="85"/>
      <c r="AB937" s="85"/>
      <c r="AC937" s="85"/>
      <c r="AD937" s="85"/>
      <c r="AE937" s="85"/>
      <c r="AF937" s="85"/>
      <c r="AG937" s="85"/>
    </row>
    <row r="938" spans="23:33" ht="14.25" customHeight="1">
      <c r="W938" s="85"/>
      <c r="AB938" s="85"/>
      <c r="AC938" s="85"/>
      <c r="AD938" s="85"/>
      <c r="AE938" s="85"/>
      <c r="AF938" s="85"/>
      <c r="AG938" s="85"/>
    </row>
    <row r="939" spans="23:33" ht="14.25" customHeight="1">
      <c r="W939" s="85"/>
      <c r="AB939" s="85"/>
      <c r="AC939" s="85"/>
      <c r="AD939" s="85"/>
      <c r="AE939" s="85"/>
      <c r="AF939" s="85"/>
      <c r="AG939" s="85"/>
    </row>
    <row r="940" spans="23:33" ht="14.25" customHeight="1">
      <c r="W940" s="85"/>
      <c r="AB940" s="85"/>
      <c r="AC940" s="85"/>
      <c r="AD940" s="85"/>
      <c r="AE940" s="85"/>
      <c r="AF940" s="85"/>
      <c r="AG940" s="85"/>
    </row>
    <row r="941" spans="23:33" ht="14.25" customHeight="1">
      <c r="W941" s="85"/>
      <c r="AB941" s="85"/>
      <c r="AC941" s="85"/>
      <c r="AD941" s="85"/>
      <c r="AE941" s="85"/>
      <c r="AF941" s="85"/>
      <c r="AG941" s="85"/>
    </row>
    <row r="942" spans="23:33" ht="14.25" customHeight="1">
      <c r="W942" s="85"/>
      <c r="AB942" s="85"/>
      <c r="AC942" s="85"/>
      <c r="AD942" s="85"/>
      <c r="AE942" s="85"/>
      <c r="AF942" s="85"/>
      <c r="AG942" s="85"/>
    </row>
    <row r="943" spans="23:33" ht="14.25" customHeight="1">
      <c r="W943" s="85"/>
      <c r="AB943" s="85"/>
      <c r="AC943" s="85"/>
      <c r="AD943" s="85"/>
      <c r="AE943" s="85"/>
      <c r="AF943" s="85"/>
      <c r="AG943" s="85"/>
    </row>
    <row r="944" spans="23:33" ht="14.25" customHeight="1">
      <c r="W944" s="85"/>
      <c r="AB944" s="85"/>
      <c r="AC944" s="85"/>
      <c r="AD944" s="85"/>
      <c r="AE944" s="85"/>
      <c r="AF944" s="85"/>
      <c r="AG944" s="85"/>
    </row>
    <row r="945" spans="23:33" ht="14.25" customHeight="1">
      <c r="W945" s="85"/>
      <c r="AB945" s="85"/>
      <c r="AC945" s="85"/>
      <c r="AD945" s="85"/>
      <c r="AE945" s="85"/>
      <c r="AF945" s="85"/>
      <c r="AG945" s="85"/>
    </row>
    <row r="946" spans="23:33" ht="14.25" customHeight="1">
      <c r="W946" s="85"/>
      <c r="AB946" s="85"/>
      <c r="AC946" s="85"/>
      <c r="AD946" s="85"/>
      <c r="AE946" s="85"/>
      <c r="AF946" s="85"/>
      <c r="AG946" s="85"/>
    </row>
    <row r="947" spans="23:33" ht="14.25" customHeight="1">
      <c r="W947" s="85"/>
      <c r="AB947" s="85"/>
      <c r="AC947" s="85"/>
      <c r="AD947" s="85"/>
      <c r="AE947" s="85"/>
      <c r="AF947" s="85"/>
      <c r="AG947" s="85"/>
    </row>
    <row r="948" spans="23:33" ht="14.25" customHeight="1">
      <c r="W948" s="85"/>
      <c r="AB948" s="85"/>
      <c r="AC948" s="85"/>
      <c r="AD948" s="85"/>
      <c r="AE948" s="85"/>
      <c r="AF948" s="85"/>
      <c r="AG948" s="85"/>
    </row>
    <row r="949" spans="23:33" ht="14.25" customHeight="1">
      <c r="W949" s="85"/>
      <c r="AB949" s="85"/>
      <c r="AC949" s="85"/>
      <c r="AD949" s="85"/>
      <c r="AE949" s="85"/>
      <c r="AF949" s="85"/>
      <c r="AG949" s="85"/>
    </row>
    <row r="950" spans="23:33" ht="14.25" customHeight="1">
      <c r="W950" s="85"/>
      <c r="AB950" s="85"/>
      <c r="AC950" s="85"/>
      <c r="AD950" s="85"/>
      <c r="AE950" s="85"/>
      <c r="AF950" s="85"/>
      <c r="AG950" s="85"/>
    </row>
    <row r="951" spans="23:33" ht="14.25" customHeight="1">
      <c r="W951" s="85"/>
      <c r="AB951" s="85"/>
      <c r="AC951" s="85"/>
      <c r="AD951" s="85"/>
      <c r="AE951" s="85"/>
      <c r="AF951" s="85"/>
      <c r="AG951" s="85"/>
    </row>
    <row r="952" spans="23:33" ht="14.25" customHeight="1">
      <c r="W952" s="85"/>
      <c r="AB952" s="85"/>
      <c r="AC952" s="85"/>
      <c r="AD952" s="85"/>
      <c r="AE952" s="85"/>
      <c r="AF952" s="85"/>
      <c r="AG952" s="85"/>
    </row>
    <row r="953" spans="23:33" ht="14.25" customHeight="1">
      <c r="W953" s="85"/>
      <c r="AB953" s="85"/>
      <c r="AC953" s="85"/>
      <c r="AD953" s="85"/>
      <c r="AE953" s="85"/>
      <c r="AF953" s="85"/>
      <c r="AG953" s="85"/>
    </row>
    <row r="954" spans="23:33" ht="14.25" customHeight="1">
      <c r="W954" s="85"/>
      <c r="AB954" s="85"/>
      <c r="AC954" s="85"/>
      <c r="AD954" s="85"/>
      <c r="AE954" s="85"/>
      <c r="AF954" s="85"/>
      <c r="AG954" s="85"/>
    </row>
    <row r="955" spans="23:33" ht="14.25" customHeight="1">
      <c r="W955" s="85"/>
      <c r="AB955" s="85"/>
      <c r="AC955" s="85"/>
      <c r="AD955" s="85"/>
      <c r="AE955" s="85"/>
      <c r="AF955" s="85"/>
      <c r="AG955" s="85"/>
    </row>
    <row r="956" spans="23:33" ht="14.25" customHeight="1">
      <c r="W956" s="85"/>
      <c r="AB956" s="85"/>
      <c r="AC956" s="85"/>
      <c r="AD956" s="85"/>
      <c r="AE956" s="85"/>
      <c r="AF956" s="85"/>
      <c r="AG956" s="85"/>
    </row>
    <row r="957" spans="23:33" ht="14.25" customHeight="1">
      <c r="W957" s="85"/>
      <c r="AB957" s="85"/>
      <c r="AC957" s="85"/>
      <c r="AD957" s="85"/>
      <c r="AE957" s="85"/>
      <c r="AF957" s="85"/>
      <c r="AG957" s="85"/>
    </row>
    <row r="958" spans="23:33" ht="14.25" customHeight="1">
      <c r="W958" s="85"/>
      <c r="AB958" s="85"/>
      <c r="AC958" s="85"/>
      <c r="AD958" s="85"/>
      <c r="AE958" s="85"/>
      <c r="AF958" s="85"/>
      <c r="AG958" s="85"/>
    </row>
    <row r="959" spans="23:33" ht="14.25" customHeight="1">
      <c r="W959" s="85"/>
      <c r="AB959" s="85"/>
      <c r="AC959" s="85"/>
      <c r="AD959" s="85"/>
      <c r="AE959" s="85"/>
      <c r="AF959" s="85"/>
      <c r="AG959" s="85"/>
    </row>
    <row r="960" spans="23:33" ht="14.25" customHeight="1">
      <c r="W960" s="85"/>
      <c r="AB960" s="85"/>
      <c r="AC960" s="85"/>
      <c r="AD960" s="85"/>
      <c r="AE960" s="85"/>
      <c r="AF960" s="85"/>
      <c r="AG960" s="85"/>
    </row>
    <row r="961" spans="23:33" ht="14.25" customHeight="1">
      <c r="W961" s="85"/>
      <c r="AB961" s="85"/>
      <c r="AC961" s="85"/>
      <c r="AD961" s="85"/>
      <c r="AE961" s="85"/>
      <c r="AF961" s="85"/>
      <c r="AG961" s="85"/>
    </row>
    <row r="962" spans="23:33" ht="14.25" customHeight="1">
      <c r="W962" s="85"/>
      <c r="AB962" s="85"/>
      <c r="AC962" s="85"/>
      <c r="AD962" s="85"/>
      <c r="AE962" s="85"/>
      <c r="AF962" s="85"/>
      <c r="AG962" s="85"/>
    </row>
    <row r="963" spans="23:33" ht="14.25" customHeight="1">
      <c r="W963" s="85"/>
      <c r="AB963" s="85"/>
      <c r="AC963" s="85"/>
      <c r="AD963" s="85"/>
      <c r="AE963" s="85"/>
      <c r="AF963" s="85"/>
      <c r="AG963" s="85"/>
    </row>
    <row r="964" spans="23:33" ht="14.25" customHeight="1">
      <c r="W964" s="85"/>
      <c r="AB964" s="85"/>
      <c r="AC964" s="85"/>
      <c r="AD964" s="85"/>
      <c r="AE964" s="85"/>
      <c r="AF964" s="85"/>
      <c r="AG964" s="85"/>
    </row>
    <row r="965" spans="23:33" ht="14.25" customHeight="1">
      <c r="W965" s="85"/>
      <c r="AB965" s="85"/>
      <c r="AC965" s="85"/>
      <c r="AD965" s="85"/>
      <c r="AE965" s="85"/>
      <c r="AF965" s="85"/>
      <c r="AG965" s="85"/>
    </row>
    <row r="966" spans="23:33" ht="14.25" customHeight="1">
      <c r="W966" s="85"/>
      <c r="AB966" s="85"/>
      <c r="AC966" s="85"/>
      <c r="AD966" s="85"/>
      <c r="AE966" s="85"/>
      <c r="AF966" s="85"/>
      <c r="AG966" s="85"/>
    </row>
    <row r="967" spans="23:33" ht="14.25" customHeight="1">
      <c r="W967" s="85"/>
      <c r="AB967" s="85"/>
      <c r="AC967" s="85"/>
      <c r="AD967" s="85"/>
      <c r="AE967" s="85"/>
      <c r="AF967" s="85"/>
      <c r="AG967" s="85"/>
    </row>
    <row r="968" spans="23:33" ht="14.25" customHeight="1">
      <c r="W968" s="85"/>
      <c r="AB968" s="85"/>
      <c r="AC968" s="85"/>
      <c r="AD968" s="85"/>
      <c r="AE968" s="85"/>
      <c r="AF968" s="85"/>
      <c r="AG968" s="85"/>
    </row>
    <row r="969" spans="23:33" ht="14.25" customHeight="1">
      <c r="W969" s="85"/>
      <c r="AB969" s="85"/>
      <c r="AC969" s="85"/>
      <c r="AD969" s="85"/>
      <c r="AE969" s="85"/>
      <c r="AF969" s="85"/>
      <c r="AG969" s="85"/>
    </row>
    <row r="970" spans="23:33" ht="14.25" customHeight="1">
      <c r="W970" s="85"/>
      <c r="AB970" s="85"/>
      <c r="AC970" s="85"/>
      <c r="AD970" s="85"/>
      <c r="AE970" s="85"/>
      <c r="AF970" s="85"/>
      <c r="AG970" s="85"/>
    </row>
    <row r="971" spans="23:33" ht="14.25" customHeight="1">
      <c r="W971" s="85"/>
      <c r="AB971" s="85"/>
      <c r="AC971" s="85"/>
      <c r="AD971" s="85"/>
      <c r="AE971" s="85"/>
      <c r="AF971" s="85"/>
      <c r="AG971" s="85"/>
    </row>
    <row r="972" spans="23:33" ht="14.25" customHeight="1">
      <c r="W972" s="85"/>
      <c r="AB972" s="85"/>
      <c r="AC972" s="85"/>
      <c r="AD972" s="85"/>
      <c r="AE972" s="85"/>
      <c r="AF972" s="85"/>
      <c r="AG972" s="85"/>
    </row>
    <row r="973" spans="23:33" ht="14.25" customHeight="1">
      <c r="W973" s="85"/>
      <c r="AB973" s="85"/>
      <c r="AC973" s="85"/>
      <c r="AD973" s="85"/>
      <c r="AE973" s="85"/>
      <c r="AF973" s="85"/>
      <c r="AG973" s="85"/>
    </row>
    <row r="974" spans="23:33" ht="14.25" customHeight="1">
      <c r="W974" s="85"/>
      <c r="AB974" s="85"/>
      <c r="AC974" s="85"/>
      <c r="AD974" s="85"/>
      <c r="AE974" s="85"/>
      <c r="AF974" s="85"/>
      <c r="AG974" s="85"/>
    </row>
    <row r="975" spans="23:33" ht="14.25" customHeight="1">
      <c r="W975" s="85"/>
      <c r="AB975" s="85"/>
      <c r="AC975" s="85"/>
      <c r="AD975" s="85"/>
      <c r="AE975" s="85"/>
      <c r="AF975" s="85"/>
      <c r="AG975" s="85"/>
    </row>
    <row r="976" spans="23:33" ht="14.25" customHeight="1">
      <c r="W976" s="85"/>
      <c r="AB976" s="85"/>
      <c r="AC976" s="85"/>
      <c r="AD976" s="85"/>
      <c r="AE976" s="85"/>
      <c r="AF976" s="85"/>
      <c r="AG976" s="85"/>
    </row>
    <row r="977" spans="23:33" ht="14.25" customHeight="1">
      <c r="W977" s="85"/>
      <c r="AB977" s="85"/>
      <c r="AC977" s="85"/>
      <c r="AD977" s="85"/>
      <c r="AE977" s="85"/>
      <c r="AF977" s="85"/>
      <c r="AG977" s="85"/>
    </row>
    <row r="978" spans="23:33" ht="14.25" customHeight="1">
      <c r="W978" s="85"/>
      <c r="AB978" s="85"/>
      <c r="AC978" s="85"/>
      <c r="AD978" s="85"/>
      <c r="AE978" s="85"/>
      <c r="AF978" s="85"/>
      <c r="AG978" s="85"/>
    </row>
    <row r="979" spans="23:33" ht="14.25" customHeight="1">
      <c r="W979" s="85"/>
      <c r="AB979" s="85"/>
      <c r="AC979" s="85"/>
      <c r="AD979" s="85"/>
      <c r="AE979" s="85"/>
      <c r="AF979" s="85"/>
      <c r="AG979" s="85"/>
    </row>
    <row r="980" spans="23:33" ht="14.25" customHeight="1">
      <c r="W980" s="85"/>
      <c r="AB980" s="85"/>
      <c r="AC980" s="85"/>
      <c r="AD980" s="85"/>
      <c r="AE980" s="85"/>
      <c r="AF980" s="85"/>
      <c r="AG980" s="85"/>
    </row>
    <row r="981" spans="23:33" ht="14.25" customHeight="1">
      <c r="W981" s="85"/>
      <c r="AB981" s="85"/>
      <c r="AC981" s="85"/>
      <c r="AD981" s="85"/>
      <c r="AE981" s="85"/>
      <c r="AF981" s="85"/>
      <c r="AG981" s="85"/>
    </row>
    <row r="982" spans="23:33" ht="14.25" customHeight="1">
      <c r="W982" s="85"/>
      <c r="AB982" s="85"/>
      <c r="AC982" s="85"/>
      <c r="AD982" s="85"/>
      <c r="AE982" s="85"/>
      <c r="AF982" s="85"/>
      <c r="AG982" s="85"/>
    </row>
    <row r="983" spans="23:33" ht="14.25" customHeight="1">
      <c r="W983" s="85"/>
      <c r="AB983" s="85"/>
      <c r="AC983" s="85"/>
      <c r="AD983" s="85"/>
      <c r="AE983" s="85"/>
      <c r="AF983" s="85"/>
      <c r="AG983" s="85"/>
    </row>
    <row r="984" spans="23:33" ht="14.25" customHeight="1">
      <c r="W984" s="85"/>
      <c r="AB984" s="85"/>
      <c r="AC984" s="85"/>
      <c r="AD984" s="85"/>
      <c r="AE984" s="85"/>
      <c r="AF984" s="85"/>
      <c r="AG984" s="85"/>
    </row>
    <row r="985" spans="23:33" ht="14.25" customHeight="1">
      <c r="W985" s="85"/>
      <c r="AB985" s="85"/>
      <c r="AC985" s="85"/>
      <c r="AD985" s="85"/>
      <c r="AE985" s="85"/>
      <c r="AF985" s="85"/>
      <c r="AG985" s="85"/>
    </row>
    <row r="986" spans="23:33" ht="14.25" customHeight="1">
      <c r="W986" s="85"/>
      <c r="AB986" s="85"/>
      <c r="AC986" s="85"/>
      <c r="AD986" s="85"/>
      <c r="AE986" s="85"/>
      <c r="AF986" s="85"/>
      <c r="AG986" s="85"/>
    </row>
    <row r="987" spans="23:33" ht="14.25" customHeight="1">
      <c r="W987" s="85"/>
      <c r="AB987" s="85"/>
      <c r="AC987" s="85"/>
      <c r="AD987" s="85"/>
      <c r="AE987" s="85"/>
      <c r="AF987" s="85"/>
      <c r="AG987" s="85"/>
    </row>
    <row r="988" spans="23:33" ht="14.25" customHeight="1">
      <c r="W988" s="85"/>
      <c r="AB988" s="85"/>
      <c r="AC988" s="85"/>
      <c r="AD988" s="85"/>
      <c r="AE988" s="85"/>
      <c r="AF988" s="85"/>
      <c r="AG988" s="85"/>
    </row>
    <row r="989" spans="23:33" ht="14.25" customHeight="1">
      <c r="W989" s="85"/>
      <c r="AB989" s="85"/>
      <c r="AC989" s="85"/>
      <c r="AD989" s="85"/>
      <c r="AE989" s="85"/>
      <c r="AF989" s="85"/>
      <c r="AG989" s="85"/>
    </row>
    <row r="990" spans="23:33" ht="14.25" customHeight="1">
      <c r="W990" s="85"/>
      <c r="AB990" s="85"/>
      <c r="AC990" s="85"/>
      <c r="AD990" s="85"/>
      <c r="AE990" s="85"/>
      <c r="AF990" s="85"/>
      <c r="AG990" s="85"/>
    </row>
    <row r="991" spans="23:33" ht="14.25" customHeight="1">
      <c r="W991" s="85"/>
      <c r="AB991" s="85"/>
      <c r="AC991" s="85"/>
      <c r="AD991" s="85"/>
      <c r="AE991" s="85"/>
      <c r="AF991" s="85"/>
      <c r="AG991" s="85"/>
    </row>
    <row r="992" spans="23:33" ht="14.25" customHeight="1">
      <c r="W992" s="85"/>
      <c r="AB992" s="85"/>
      <c r="AC992" s="85"/>
      <c r="AD992" s="85"/>
      <c r="AE992" s="85"/>
      <c r="AF992" s="85"/>
      <c r="AG992" s="85"/>
    </row>
    <row r="993" spans="23:33" ht="14.25" customHeight="1">
      <c r="W993" s="85"/>
      <c r="AB993" s="85"/>
      <c r="AC993" s="85"/>
      <c r="AD993" s="85"/>
      <c r="AE993" s="85"/>
      <c r="AF993" s="85"/>
      <c r="AG993" s="85"/>
    </row>
    <row r="994" spans="23:33" ht="14.25" customHeight="1">
      <c r="W994" s="85"/>
      <c r="AB994" s="85"/>
      <c r="AC994" s="85"/>
      <c r="AD994" s="85"/>
      <c r="AE994" s="85"/>
      <c r="AF994" s="85"/>
      <c r="AG994" s="85"/>
    </row>
    <row r="995" spans="23:33" ht="14.25" customHeight="1">
      <c r="W995" s="85"/>
      <c r="AB995" s="85"/>
      <c r="AC995" s="85"/>
      <c r="AD995" s="85"/>
      <c r="AE995" s="85"/>
      <c r="AF995" s="85"/>
      <c r="AG995" s="85"/>
    </row>
    <row r="996" spans="23:33" ht="14.25" customHeight="1">
      <c r="W996" s="85"/>
      <c r="AB996" s="85"/>
      <c r="AC996" s="85"/>
      <c r="AD996" s="85"/>
      <c r="AE996" s="85"/>
      <c r="AF996" s="85"/>
      <c r="AG996" s="85"/>
    </row>
    <row r="997" spans="23:33" ht="14.25" customHeight="1">
      <c r="W997" s="85"/>
      <c r="AB997" s="85"/>
      <c r="AC997" s="85"/>
      <c r="AD997" s="85"/>
      <c r="AE997" s="85"/>
      <c r="AF997" s="85"/>
      <c r="AG997" s="85"/>
    </row>
    <row r="998" spans="23:33" ht="14.25" customHeight="1">
      <c r="W998" s="85"/>
      <c r="AB998" s="85"/>
      <c r="AC998" s="85"/>
      <c r="AD998" s="85"/>
      <c r="AE998" s="85"/>
      <c r="AF998" s="85"/>
      <c r="AG998" s="85"/>
    </row>
    <row r="999" spans="23:33" ht="14.25" customHeight="1">
      <c r="W999" s="85"/>
      <c r="AB999" s="85"/>
      <c r="AC999" s="85"/>
      <c r="AD999" s="85"/>
      <c r="AE999" s="85"/>
      <c r="AF999" s="85"/>
      <c r="AG999" s="85"/>
    </row>
    <row r="1000" spans="23:33" ht="14.25" customHeight="1">
      <c r="W1000" s="85"/>
      <c r="AB1000" s="85"/>
      <c r="AC1000" s="85"/>
      <c r="AD1000" s="85"/>
      <c r="AE1000" s="85"/>
      <c r="AF1000" s="85"/>
      <c r="AG1000" s="85"/>
    </row>
  </sheetData>
  <mergeCells count="53">
    <mergeCell ref="B2:D5"/>
    <mergeCell ref="E2:AB5"/>
    <mergeCell ref="AC2:AE3"/>
    <mergeCell ref="AF2:AH3"/>
    <mergeCell ref="AC4:AE5"/>
    <mergeCell ref="AF4:AH5"/>
    <mergeCell ref="C8:G8"/>
    <mergeCell ref="AC8:AG8"/>
    <mergeCell ref="H8:K8"/>
    <mergeCell ref="N8:Q8"/>
    <mergeCell ref="C9:G9"/>
    <mergeCell ref="H9:K9"/>
    <mergeCell ref="N9:Q9"/>
    <mergeCell ref="H10:K10"/>
    <mergeCell ref="N10:Q10"/>
    <mergeCell ref="E13:E14"/>
    <mergeCell ref="F13:F14"/>
    <mergeCell ref="G13:G14"/>
    <mergeCell ref="H13:H14"/>
    <mergeCell ref="C10:G10"/>
    <mergeCell ref="C12:C14"/>
    <mergeCell ref="D12:D14"/>
    <mergeCell ref="E12:H12"/>
    <mergeCell ref="I12:I14"/>
    <mergeCell ref="J12:J14"/>
    <mergeCell ref="K12:K14"/>
    <mergeCell ref="L13:L14"/>
    <mergeCell ref="M13:M14"/>
    <mergeCell ref="N13:N14"/>
    <mergeCell ref="O13:O14"/>
    <mergeCell ref="T13:U13"/>
    <mergeCell ref="V13:V14"/>
    <mergeCell ref="R8:X8"/>
    <mergeCell ref="AA8:AB8"/>
    <mergeCell ref="R9:X9"/>
    <mergeCell ref="R10:X10"/>
    <mergeCell ref="L12:V12"/>
    <mergeCell ref="W12:AF12"/>
    <mergeCell ref="AG12:AG14"/>
    <mergeCell ref="P13:P14"/>
    <mergeCell ref="Q13:Q14"/>
    <mergeCell ref="R13:R14"/>
    <mergeCell ref="S13:S14"/>
    <mergeCell ref="W13:W14"/>
    <mergeCell ref="X13:X14"/>
    <mergeCell ref="Y13:Y14"/>
    <mergeCell ref="Z13:Z14"/>
    <mergeCell ref="AA13:AA14"/>
    <mergeCell ref="AB13:AB14"/>
    <mergeCell ref="AC13:AC14"/>
    <mergeCell ref="AD13:AD14"/>
    <mergeCell ref="AE13:AE14"/>
    <mergeCell ref="AF13:AF14"/>
  </mergeCells>
  <pageMargins left="0.7" right="0.7" top="0.75" bottom="0.75" header="0" footer="0"/>
  <pageSetup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X1000"/>
  <sheetViews>
    <sheetView showGridLines="0" zoomScale="90" zoomScaleNormal="90" workbookViewId="0">
      <selection activeCell="N20" sqref="N20"/>
    </sheetView>
  </sheetViews>
  <sheetFormatPr baseColWidth="10" defaultColWidth="12.625" defaultRowHeight="15" customHeight="1"/>
  <cols>
    <col min="1" max="1" width="1.125" style="102" customWidth="1"/>
    <col min="2" max="2" width="1.5" style="102" customWidth="1"/>
    <col min="3" max="3" width="15.375" style="102" customWidth="1"/>
    <col min="4" max="4" width="14.25" style="102" customWidth="1"/>
    <col min="5" max="5" width="60.5" style="102" customWidth="1"/>
    <col min="6" max="6" width="6.5" style="145" customWidth="1"/>
    <col min="7" max="7" width="15.375" style="102" customWidth="1"/>
    <col min="8" max="11" width="6.25" style="102" customWidth="1"/>
    <col min="12" max="12" width="10.625" style="102" customWidth="1"/>
    <col min="13" max="16" width="6.25" style="102" customWidth="1"/>
    <col min="17" max="17" width="10.125" style="102" customWidth="1"/>
    <col min="18" max="18" width="7.625" style="102" customWidth="1"/>
    <col min="19" max="22" width="6.25" style="102" customWidth="1"/>
    <col min="23" max="23" width="12.25" style="102" customWidth="1"/>
    <col min="24" max="24" width="1.625" style="102" customWidth="1"/>
    <col min="25" max="27" width="10.625" style="102" customWidth="1"/>
    <col min="28" max="16384" width="12.625" style="102"/>
  </cols>
  <sheetData>
    <row r="1" spans="2:24" ht="14.25" customHeight="1"/>
    <row r="2" spans="2:24" ht="25.5" customHeight="1">
      <c r="B2" s="256" t="s">
        <v>0</v>
      </c>
      <c r="C2" s="257"/>
      <c r="D2" s="258"/>
      <c r="E2" s="240" t="s">
        <v>1</v>
      </c>
      <c r="F2" s="296"/>
      <c r="G2" s="232"/>
      <c r="H2" s="232"/>
      <c r="I2" s="232"/>
      <c r="J2" s="232"/>
      <c r="K2" s="232"/>
      <c r="L2" s="232"/>
      <c r="M2" s="232"/>
      <c r="N2" s="232"/>
      <c r="O2" s="232"/>
      <c r="P2" s="232"/>
      <c r="Q2" s="233"/>
      <c r="R2" s="240" t="s">
        <v>2</v>
      </c>
      <c r="S2" s="232"/>
      <c r="T2" s="233"/>
      <c r="U2" s="241" t="s">
        <v>3</v>
      </c>
      <c r="V2" s="232"/>
      <c r="W2" s="232"/>
      <c r="X2" s="233"/>
    </row>
    <row r="3" spans="2:24" ht="25.5" customHeight="1">
      <c r="B3" s="259"/>
      <c r="C3" s="260"/>
      <c r="D3" s="261"/>
      <c r="E3" s="234"/>
      <c r="F3" s="297"/>
      <c r="G3" s="235"/>
      <c r="H3" s="235"/>
      <c r="I3" s="235"/>
      <c r="J3" s="235"/>
      <c r="K3" s="235"/>
      <c r="L3" s="235"/>
      <c r="M3" s="235"/>
      <c r="N3" s="235"/>
      <c r="O3" s="235"/>
      <c r="P3" s="235"/>
      <c r="Q3" s="236"/>
      <c r="R3" s="237"/>
      <c r="S3" s="238"/>
      <c r="T3" s="239"/>
      <c r="U3" s="237"/>
      <c r="V3" s="238"/>
      <c r="W3" s="238"/>
      <c r="X3" s="239"/>
    </row>
    <row r="4" spans="2:24" ht="25.5" customHeight="1">
      <c r="B4" s="259"/>
      <c r="C4" s="260"/>
      <c r="D4" s="261"/>
      <c r="E4" s="234"/>
      <c r="F4" s="297"/>
      <c r="G4" s="235"/>
      <c r="H4" s="235"/>
      <c r="I4" s="235"/>
      <c r="J4" s="235"/>
      <c r="K4" s="235"/>
      <c r="L4" s="235"/>
      <c r="M4" s="235"/>
      <c r="N4" s="235"/>
      <c r="O4" s="235"/>
      <c r="P4" s="235"/>
      <c r="Q4" s="236"/>
      <c r="R4" s="240" t="s">
        <v>4</v>
      </c>
      <c r="S4" s="232"/>
      <c r="T4" s="233"/>
      <c r="U4" s="242">
        <v>45442</v>
      </c>
      <c r="V4" s="232"/>
      <c r="W4" s="232"/>
      <c r="X4" s="233"/>
    </row>
    <row r="5" spans="2:24" ht="25.5" customHeight="1">
      <c r="B5" s="262"/>
      <c r="C5" s="263"/>
      <c r="D5" s="264"/>
      <c r="E5" s="237"/>
      <c r="F5" s="238"/>
      <c r="G5" s="238"/>
      <c r="H5" s="238"/>
      <c r="I5" s="238"/>
      <c r="J5" s="238"/>
      <c r="K5" s="238"/>
      <c r="L5" s="238"/>
      <c r="M5" s="238"/>
      <c r="N5" s="238"/>
      <c r="O5" s="238"/>
      <c r="P5" s="238"/>
      <c r="Q5" s="239"/>
      <c r="R5" s="237"/>
      <c r="S5" s="238"/>
      <c r="T5" s="239"/>
      <c r="U5" s="237"/>
      <c r="V5" s="238"/>
      <c r="W5" s="238"/>
      <c r="X5" s="239"/>
    </row>
    <row r="6" spans="2:24" ht="30.75" customHeight="1">
      <c r="B6" s="104"/>
      <c r="C6" s="104"/>
      <c r="D6" s="104"/>
      <c r="E6" s="105"/>
      <c r="F6" s="146"/>
      <c r="G6" s="105"/>
      <c r="H6" s="105"/>
      <c r="I6" s="105"/>
      <c r="J6" s="105"/>
      <c r="K6" s="105"/>
      <c r="L6" s="105"/>
      <c r="M6" s="105"/>
      <c r="N6" s="105"/>
      <c r="O6" s="105"/>
      <c r="P6" s="105"/>
      <c r="Q6" s="105"/>
      <c r="R6" s="105"/>
      <c r="S6" s="105"/>
      <c r="T6" s="105"/>
      <c r="U6" s="223" t="s">
        <v>66</v>
      </c>
      <c r="V6" s="224"/>
      <c r="W6" s="224"/>
      <c r="X6" s="105"/>
    </row>
    <row r="7" spans="2:24" ht="14.25" customHeight="1" thickTop="1">
      <c r="B7" s="109"/>
      <c r="C7" s="110"/>
      <c r="D7" s="110"/>
      <c r="E7" s="110"/>
      <c r="F7" s="147"/>
      <c r="G7" s="110"/>
      <c r="H7" s="110"/>
      <c r="I7" s="110"/>
      <c r="J7" s="110"/>
      <c r="K7" s="110"/>
      <c r="L7" s="110"/>
      <c r="M7" s="110"/>
      <c r="N7" s="110"/>
      <c r="O7" s="110"/>
      <c r="P7" s="110"/>
      <c r="Q7" s="110"/>
      <c r="R7" s="110"/>
      <c r="S7" s="110"/>
      <c r="T7" s="110"/>
      <c r="U7" s="110"/>
      <c r="V7" s="110"/>
      <c r="W7" s="110"/>
      <c r="X7" s="113"/>
    </row>
    <row r="8" spans="2:24" ht="14.25" customHeight="1">
      <c r="B8" s="114"/>
      <c r="C8" s="225" t="s">
        <v>6</v>
      </c>
      <c r="D8" s="229"/>
      <c r="E8" s="228" t="s">
        <v>7</v>
      </c>
      <c r="F8" s="294"/>
      <c r="G8" s="229"/>
      <c r="H8" s="117"/>
      <c r="I8" s="225" t="s">
        <v>207</v>
      </c>
      <c r="J8" s="226"/>
      <c r="K8" s="226"/>
      <c r="L8" s="227"/>
      <c r="M8" s="295" t="s">
        <v>196</v>
      </c>
      <c r="N8" s="295"/>
      <c r="O8" s="295"/>
      <c r="P8" s="295"/>
      <c r="Q8" s="295"/>
      <c r="R8" s="295"/>
      <c r="T8" s="129" t="s">
        <v>10</v>
      </c>
      <c r="U8" s="129"/>
      <c r="V8" s="230">
        <v>2024</v>
      </c>
      <c r="W8" s="229"/>
      <c r="X8" s="115"/>
    </row>
    <row r="9" spans="2:24" ht="14.25" customHeight="1">
      <c r="B9" s="114"/>
      <c r="C9" s="225" t="s">
        <v>11</v>
      </c>
      <c r="D9" s="227"/>
      <c r="E9" s="228" t="s">
        <v>179</v>
      </c>
      <c r="F9" s="294"/>
      <c r="G9" s="229"/>
      <c r="H9" s="117"/>
      <c r="I9" s="225" t="s">
        <v>13</v>
      </c>
      <c r="J9" s="226"/>
      <c r="K9" s="226"/>
      <c r="L9" s="227"/>
      <c r="M9" s="228" t="s">
        <v>14</v>
      </c>
      <c r="N9" s="226"/>
      <c r="O9" s="226"/>
      <c r="P9" s="226"/>
      <c r="Q9" s="226"/>
      <c r="R9" s="229"/>
      <c r="T9" s="130"/>
      <c r="U9" s="130"/>
      <c r="V9" s="130"/>
      <c r="W9" s="130"/>
      <c r="X9" s="115"/>
    </row>
    <row r="10" spans="2:24" ht="14.25" customHeight="1">
      <c r="B10" s="114"/>
      <c r="C10" s="225" t="s">
        <v>15</v>
      </c>
      <c r="D10" s="229"/>
      <c r="E10" s="228" t="s">
        <v>16</v>
      </c>
      <c r="F10" s="294"/>
      <c r="G10" s="229"/>
      <c r="H10" s="117"/>
      <c r="I10" s="225" t="s">
        <v>17</v>
      </c>
      <c r="J10" s="226"/>
      <c r="K10" s="226"/>
      <c r="L10" s="227"/>
      <c r="M10" s="228" t="s">
        <v>18</v>
      </c>
      <c r="N10" s="226"/>
      <c r="O10" s="226"/>
      <c r="P10" s="226"/>
      <c r="Q10" s="226"/>
      <c r="R10" s="229"/>
      <c r="T10" s="130"/>
      <c r="U10" s="130"/>
      <c r="V10" s="130"/>
      <c r="W10" s="130"/>
      <c r="X10" s="115"/>
    </row>
    <row r="11" spans="2:24" ht="14.25" customHeight="1">
      <c r="B11" s="114"/>
      <c r="X11" s="115"/>
    </row>
    <row r="12" spans="2:24" ht="34.5" customHeight="1">
      <c r="B12" s="114"/>
      <c r="C12" s="183" t="s">
        <v>19</v>
      </c>
      <c r="D12" s="183" t="s">
        <v>20</v>
      </c>
      <c r="E12" s="183" t="s">
        <v>23</v>
      </c>
      <c r="F12" s="158"/>
      <c r="G12" s="194" t="s">
        <v>67</v>
      </c>
      <c r="H12" s="226"/>
      <c r="I12" s="226"/>
      <c r="J12" s="226"/>
      <c r="K12" s="226"/>
      <c r="L12" s="226"/>
      <c r="M12" s="227"/>
      <c r="N12" s="194" t="s">
        <v>68</v>
      </c>
      <c r="O12" s="226"/>
      <c r="P12" s="226"/>
      <c r="Q12" s="226"/>
      <c r="R12" s="226"/>
      <c r="S12" s="226"/>
      <c r="T12" s="226"/>
      <c r="U12" s="226"/>
      <c r="V12" s="226"/>
      <c r="W12" s="229"/>
      <c r="X12" s="115"/>
    </row>
    <row r="13" spans="2:24" ht="38.25" customHeight="1">
      <c r="B13" s="114"/>
      <c r="C13" s="243"/>
      <c r="D13" s="243"/>
      <c r="E13" s="243"/>
      <c r="F13" s="148"/>
      <c r="G13" s="187" t="s">
        <v>69</v>
      </c>
      <c r="H13" s="187" t="s">
        <v>70</v>
      </c>
      <c r="I13" s="187" t="s">
        <v>71</v>
      </c>
      <c r="J13" s="244" t="s">
        <v>72</v>
      </c>
      <c r="K13" s="244" t="s">
        <v>73</v>
      </c>
      <c r="L13" s="187" t="s">
        <v>74</v>
      </c>
      <c r="M13" s="244" t="s">
        <v>75</v>
      </c>
      <c r="N13" s="244" t="s">
        <v>76</v>
      </c>
      <c r="O13" s="187" t="s">
        <v>77</v>
      </c>
      <c r="P13" s="187" t="s">
        <v>78</v>
      </c>
      <c r="Q13" s="187" t="s">
        <v>79</v>
      </c>
      <c r="R13" s="187" t="s">
        <v>80</v>
      </c>
      <c r="S13" s="187" t="s">
        <v>81</v>
      </c>
      <c r="T13" s="187" t="s">
        <v>82</v>
      </c>
      <c r="U13" s="187" t="s">
        <v>83</v>
      </c>
      <c r="V13" s="187" t="s">
        <v>84</v>
      </c>
      <c r="W13" s="187" t="s">
        <v>74</v>
      </c>
      <c r="X13" s="115"/>
    </row>
    <row r="14" spans="2:24" ht="73.5" customHeight="1">
      <c r="B14" s="114"/>
      <c r="C14" s="222"/>
      <c r="D14" s="222"/>
      <c r="E14" s="222"/>
      <c r="F14" s="149"/>
      <c r="G14" s="222"/>
      <c r="H14" s="222"/>
      <c r="I14" s="222"/>
      <c r="J14" s="245"/>
      <c r="K14" s="245"/>
      <c r="L14" s="222"/>
      <c r="M14" s="245"/>
      <c r="N14" s="245"/>
      <c r="O14" s="222"/>
      <c r="P14" s="222"/>
      <c r="Q14" s="222"/>
      <c r="R14" s="222"/>
      <c r="S14" s="222"/>
      <c r="T14" s="222"/>
      <c r="U14" s="222"/>
      <c r="V14" s="222"/>
      <c r="W14" s="222"/>
      <c r="X14" s="115"/>
    </row>
    <row r="15" spans="2:24" ht="90" customHeight="1">
      <c r="B15" s="114"/>
      <c r="C15" s="37" t="s">
        <v>133</v>
      </c>
      <c r="D15" s="33" t="s">
        <v>134</v>
      </c>
      <c r="E15" s="137" t="s">
        <v>136</v>
      </c>
      <c r="F15" s="159"/>
      <c r="G15" s="127"/>
      <c r="H15" s="127"/>
      <c r="I15" s="127"/>
      <c r="J15" s="127"/>
      <c r="K15" s="127"/>
      <c r="L15" s="127">
        <v>1327</v>
      </c>
      <c r="M15" s="128">
        <f t="shared" ref="M15:M20" si="0">SUM(G15:L15)</f>
        <v>1327</v>
      </c>
      <c r="N15" s="127"/>
      <c r="O15" s="127"/>
      <c r="P15" s="127"/>
      <c r="Q15" s="127"/>
      <c r="R15" s="127"/>
      <c r="S15" s="127"/>
      <c r="T15" s="127"/>
      <c r="U15" s="127"/>
      <c r="V15" s="127"/>
      <c r="W15" s="127">
        <f>M15</f>
        <v>1327</v>
      </c>
      <c r="X15" s="115"/>
    </row>
    <row r="16" spans="2:24" ht="90" customHeight="1">
      <c r="B16" s="114"/>
      <c r="C16" s="37" t="s">
        <v>143</v>
      </c>
      <c r="D16" s="34" t="s">
        <v>144</v>
      </c>
      <c r="E16" s="36" t="s">
        <v>204</v>
      </c>
      <c r="F16" s="157"/>
      <c r="G16" s="127"/>
      <c r="H16" s="127"/>
      <c r="I16" s="127"/>
      <c r="J16" s="127"/>
      <c r="K16" s="127"/>
      <c r="L16" s="127">
        <v>8500</v>
      </c>
      <c r="M16" s="128">
        <f t="shared" si="0"/>
        <v>8500</v>
      </c>
      <c r="N16" s="127"/>
      <c r="O16" s="127"/>
      <c r="P16" s="127"/>
      <c r="Q16" s="127"/>
      <c r="R16" s="127"/>
      <c r="S16" s="127"/>
      <c r="T16" s="127"/>
      <c r="U16" s="127"/>
      <c r="V16" s="127"/>
      <c r="W16" s="127">
        <f t="shared" ref="W16:W20" si="1">M16</f>
        <v>8500</v>
      </c>
      <c r="X16" s="115"/>
    </row>
    <row r="17" spans="2:24" ht="90" customHeight="1">
      <c r="B17" s="114"/>
      <c r="C17" s="37" t="s">
        <v>151</v>
      </c>
      <c r="D17" s="34" t="s">
        <v>152</v>
      </c>
      <c r="E17" s="36" t="s">
        <v>154</v>
      </c>
      <c r="F17" s="157"/>
      <c r="G17" s="127"/>
      <c r="H17" s="127"/>
      <c r="I17" s="127"/>
      <c r="J17" s="127"/>
      <c r="K17" s="127"/>
      <c r="L17" s="127">
        <v>2000</v>
      </c>
      <c r="M17" s="128">
        <f t="shared" si="0"/>
        <v>2000</v>
      </c>
      <c r="N17" s="127"/>
      <c r="O17" s="127"/>
      <c r="P17" s="127"/>
      <c r="Q17" s="127"/>
      <c r="R17" s="127"/>
      <c r="S17" s="127"/>
      <c r="T17" s="127"/>
      <c r="U17" s="127"/>
      <c r="V17" s="127"/>
      <c r="W17" s="127">
        <f t="shared" si="1"/>
        <v>2000</v>
      </c>
      <c r="X17" s="115"/>
    </row>
    <row r="18" spans="2:24" ht="90" hidden="1" customHeight="1">
      <c r="B18" s="114"/>
      <c r="C18" s="37" t="s">
        <v>161</v>
      </c>
      <c r="D18" s="34" t="s">
        <v>162</v>
      </c>
      <c r="E18" s="138"/>
      <c r="F18" s="160"/>
      <c r="G18" s="127"/>
      <c r="H18" s="127"/>
      <c r="I18" s="127"/>
      <c r="J18" s="127"/>
      <c r="K18" s="127"/>
      <c r="L18" s="127"/>
      <c r="M18" s="128">
        <f t="shared" si="0"/>
        <v>0</v>
      </c>
      <c r="N18" s="127"/>
      <c r="O18" s="127"/>
      <c r="P18" s="127"/>
      <c r="Q18" s="127"/>
      <c r="R18" s="127"/>
      <c r="S18" s="127"/>
      <c r="T18" s="127"/>
      <c r="U18" s="127"/>
      <c r="V18" s="127"/>
      <c r="W18" s="127">
        <f t="shared" si="1"/>
        <v>0</v>
      </c>
      <c r="X18" s="115"/>
    </row>
    <row r="19" spans="2:24" ht="90" customHeight="1">
      <c r="B19" s="114"/>
      <c r="C19" s="37" t="s">
        <v>164</v>
      </c>
      <c r="D19" s="34" t="s">
        <v>165</v>
      </c>
      <c r="E19" s="36" t="s">
        <v>167</v>
      </c>
      <c r="F19" s="157"/>
      <c r="G19" s="127"/>
      <c r="H19" s="127"/>
      <c r="I19" s="127"/>
      <c r="J19" s="127"/>
      <c r="K19" s="127"/>
      <c r="L19" s="127">
        <v>3179</v>
      </c>
      <c r="M19" s="128">
        <f t="shared" si="0"/>
        <v>3179</v>
      </c>
      <c r="N19" s="127"/>
      <c r="O19" s="127"/>
      <c r="P19" s="127"/>
      <c r="Q19" s="127"/>
      <c r="R19" s="127"/>
      <c r="S19" s="127"/>
      <c r="T19" s="127"/>
      <c r="U19" s="127"/>
      <c r="V19" s="127"/>
      <c r="W19" s="127">
        <f t="shared" si="1"/>
        <v>3179</v>
      </c>
      <c r="X19" s="115"/>
    </row>
    <row r="20" spans="2:24" ht="150" customHeight="1">
      <c r="B20" s="114"/>
      <c r="C20" s="37" t="s">
        <v>173</v>
      </c>
      <c r="D20" s="34" t="s">
        <v>174</v>
      </c>
      <c r="E20" s="181" t="s">
        <v>220</v>
      </c>
      <c r="F20" s="157"/>
      <c r="G20" s="127"/>
      <c r="H20" s="127"/>
      <c r="I20" s="127"/>
      <c r="J20" s="127"/>
      <c r="K20" s="127"/>
      <c r="L20" s="127">
        <v>821</v>
      </c>
      <c r="M20" s="128">
        <f t="shared" si="0"/>
        <v>821</v>
      </c>
      <c r="N20" s="127"/>
      <c r="O20" s="127"/>
      <c r="P20" s="127"/>
      <c r="Q20" s="127"/>
      <c r="R20" s="127"/>
      <c r="S20" s="127"/>
      <c r="T20" s="127"/>
      <c r="U20" s="127"/>
      <c r="V20" s="127"/>
      <c r="W20" s="127">
        <f t="shared" si="1"/>
        <v>821</v>
      </c>
      <c r="X20" s="115"/>
    </row>
    <row r="21" spans="2:24" ht="14.25" customHeight="1">
      <c r="B21" s="120"/>
      <c r="C21" s="121"/>
      <c r="D21" s="121"/>
      <c r="E21" s="121"/>
      <c r="F21" s="150"/>
      <c r="G21" s="121"/>
      <c r="H21" s="121"/>
      <c r="I21" s="121"/>
      <c r="J21" s="121"/>
      <c r="K21" s="121"/>
      <c r="L21" s="121"/>
      <c r="M21" s="121"/>
      <c r="N21" s="121"/>
      <c r="O21" s="121"/>
      <c r="P21" s="121"/>
      <c r="Q21" s="121"/>
      <c r="R21" s="121"/>
      <c r="S21" s="121"/>
      <c r="T21" s="121"/>
      <c r="U21" s="121"/>
      <c r="V21" s="121"/>
      <c r="W21" s="121"/>
      <c r="X21" s="124"/>
    </row>
    <row r="22" spans="2:24" ht="14.25" customHeight="1"/>
    <row r="23" spans="2:24" ht="14.25" customHeight="1"/>
    <row r="24" spans="2:24" ht="14.25" customHeight="1"/>
    <row r="25" spans="2:24" ht="14.25" customHeight="1"/>
    <row r="26" spans="2:24" ht="14.25" customHeight="1"/>
    <row r="27" spans="2:24" ht="14.25" customHeight="1"/>
    <row r="28" spans="2:24" ht="14.25" customHeight="1"/>
    <row r="29" spans="2:24" ht="14.25" customHeight="1"/>
    <row r="30" spans="2:24" ht="14.25" customHeight="1"/>
    <row r="31" spans="2:24" ht="14.25" customHeight="1"/>
    <row r="32" spans="2:2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2">
    <mergeCell ref="M13:M14"/>
    <mergeCell ref="N13:N14"/>
    <mergeCell ref="O13:O14"/>
    <mergeCell ref="P13:P14"/>
    <mergeCell ref="Q13:Q14"/>
    <mergeCell ref="R13:R14"/>
    <mergeCell ref="C10:D10"/>
    <mergeCell ref="E10:G10"/>
    <mergeCell ref="I10:L10"/>
    <mergeCell ref="M10:R10"/>
    <mergeCell ref="C12:C14"/>
    <mergeCell ref="D12:D14"/>
    <mergeCell ref="E12:E14"/>
    <mergeCell ref="G12:M12"/>
    <mergeCell ref="N12:W12"/>
    <mergeCell ref="G13:G14"/>
    <mergeCell ref="H13:H14"/>
    <mergeCell ref="I13:I14"/>
    <mergeCell ref="J13:J14"/>
    <mergeCell ref="K13:K14"/>
    <mergeCell ref="L13:L14"/>
    <mergeCell ref="B2:D5"/>
    <mergeCell ref="E2:Q5"/>
    <mergeCell ref="R2:T3"/>
    <mergeCell ref="U2:X3"/>
    <mergeCell ref="R4:T5"/>
    <mergeCell ref="U4:X5"/>
    <mergeCell ref="U6:W6"/>
    <mergeCell ref="I9:L9"/>
    <mergeCell ref="M9:R9"/>
    <mergeCell ref="C8:D8"/>
    <mergeCell ref="E8:G8"/>
    <mergeCell ref="I8:L8"/>
    <mergeCell ref="V8:W8"/>
    <mergeCell ref="C9:D9"/>
    <mergeCell ref="E9:G9"/>
    <mergeCell ref="M8:R8"/>
    <mergeCell ref="S13:S14"/>
    <mergeCell ref="T13:T14"/>
    <mergeCell ref="U13:U14"/>
    <mergeCell ref="V13:V14"/>
    <mergeCell ref="W13:W14"/>
  </mergeCells>
  <pageMargins left="0.7" right="0.7"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SEG.GEST.AMBIENTAL (A)</vt:lpstr>
      <vt:lpstr>SEG.GEST.AMBIENTAL (B)</vt:lpstr>
      <vt:lpstr>SEG.ARTI Y CONECT (A)</vt:lpstr>
      <vt:lpstr>SEG.ARTI Y CONECT (B)</vt:lpstr>
      <vt:lpstr>SEG.BUEN GOBIERNO (A)</vt:lpstr>
      <vt:lpstr>SEG.BUEN GOBIERNO (B)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Barraza Hernandez</dc:creator>
  <cp:lastModifiedBy>Katya Saavedra Guzmán</cp:lastModifiedBy>
  <dcterms:created xsi:type="dcterms:W3CDTF">2024-05-22T15:37:48Z</dcterms:created>
  <dcterms:modified xsi:type="dcterms:W3CDTF">2024-10-21T16:19:12Z</dcterms:modified>
</cp:coreProperties>
</file>