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730" windowHeight="11160" tabRatio="843" activeTab="3"/>
  </bookViews>
  <sheets>
    <sheet name="SEG.GEST.AMBIENTAL (A)" sheetId="1" r:id="rId1"/>
    <sheet name="SEG.GEST.AMBIENTAL (B)" sheetId="2" r:id="rId2"/>
    <sheet name="Anexo ciclistas" sheetId="8" r:id="rId3"/>
    <sheet name="SEG.ARTI Y CONECT (A)" sheetId="3" r:id="rId4"/>
    <sheet name="SEG.ARTI Y CONECT (B)" sheetId="5" r:id="rId5"/>
    <sheet name="Anexo Campañas" sheetId="9" r:id="rId6"/>
    <sheet name="SEG.BUEN GOBIERNO (A)" sheetId="6" r:id="rId7"/>
    <sheet name="SEG.BUEN GOBIERNO (B)" sheetId="7" r:id="rId8"/>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4" i="6" l="1"/>
  <c r="Z26" i="6"/>
  <c r="V25" i="6"/>
  <c r="V23" i="6"/>
  <c r="Z22" i="6"/>
  <c r="AF22" i="6" s="1"/>
  <c r="V21" i="6"/>
  <c r="Z20" i="6"/>
  <c r="V19" i="6"/>
  <c r="Z18" i="6"/>
  <c r="V17" i="6"/>
  <c r="Z16" i="6"/>
  <c r="V15" i="6"/>
  <c r="K20" i="5"/>
  <c r="L20" i="5" s="1"/>
  <c r="V20" i="5" s="1"/>
  <c r="L19" i="5"/>
  <c r="V19" i="5" s="1"/>
  <c r="L18" i="5"/>
  <c r="V18" i="5" s="1"/>
  <c r="L17" i="5"/>
  <c r="V17" i="5" s="1"/>
  <c r="L16" i="5"/>
  <c r="V16" i="5" s="1"/>
  <c r="K16" i="5"/>
  <c r="L15" i="5"/>
  <c r="K14" i="5"/>
  <c r="G14" i="5"/>
  <c r="L14" i="5" s="1"/>
  <c r="V14" i="5" s="1"/>
  <c r="V27" i="3"/>
  <c r="V25" i="3"/>
  <c r="V23" i="3"/>
  <c r="Z22" i="3"/>
  <c r="V21" i="3"/>
  <c r="Z20" i="3"/>
  <c r="V19" i="3"/>
  <c r="Z18" i="3"/>
  <c r="V17" i="3"/>
  <c r="V15" i="3"/>
  <c r="V15" i="2"/>
  <c r="L15" i="2"/>
  <c r="Z16" i="1"/>
  <c r="V15" i="1"/>
  <c r="V14" i="1" s="1"/>
  <c r="V14" i="3" l="1"/>
</calcChain>
</file>

<file path=xl/comments1.xml><?xml version="1.0" encoding="utf-8"?>
<comments xmlns="http://schemas.openxmlformats.org/spreadsheetml/2006/main">
  <authors>
    <author>Jose</author>
    <author>Usuario de Windows</author>
    <author/>
    <author>USUARIO</author>
  </authors>
  <commentList>
    <comment ref="H7" authorId="0">
      <text>
        <r>
          <rPr>
            <sz val="9"/>
            <color indexed="81"/>
            <rFont val="Tahoma"/>
            <family val="2"/>
          </rPr>
          <t>Dependencia: Nombre de la dependencia o entidad que presenta el plan de acción.</t>
        </r>
      </text>
    </comment>
    <comment ref="R7" authorId="1">
      <text>
        <r>
          <rPr>
            <sz val="9"/>
            <color indexed="81"/>
            <rFont val="Tahoma"/>
            <family val="2"/>
          </rPr>
          <t>Eje programático: Nombre de los componentes, retos, desafíos o áreas estratégicas del Plan de Desarrollo que condensan los principales objetivos.</t>
        </r>
      </text>
    </comment>
    <comment ref="AC7" authorId="0">
      <text>
        <r>
          <rPr>
            <sz val="9"/>
            <color indexed="81"/>
            <rFont val="Tahoma"/>
            <family val="2"/>
          </rPr>
          <t>VIGENCIA: Es el año en el cual se presenta el seguimiento al plan de acción. De aquí en adelante la información que se reporta corresponde a lo que se ha ejecutado en dicho año.</t>
        </r>
      </text>
    </comment>
    <comment ref="H8" authorId="1">
      <text>
        <r>
          <rPr>
            <sz val="9"/>
            <color indexed="81"/>
            <rFont val="Tahoma"/>
            <family val="2"/>
          </rPr>
          <t>Tema: Corresponde a los temas abordados en cada línea estratégica. Ejemplo: Salud y Bienestar, Educación, Inclusión, Servicios Públicos Domiciliarios, etc.</t>
        </r>
      </text>
    </comment>
    <comment ref="R8" authorId="1">
      <text>
        <r>
          <rPr>
            <sz val="9"/>
            <color indexed="81"/>
            <rFont val="Tahoma"/>
            <family val="2"/>
          </rPr>
          <t>Fecha de corte: Corresponde a la fecha en la cual se realiza un corte temporal para efectos de recolección de la información sobre la ejecución de las metas, proyectos y/o acciones contenidas en el plan de acción.</t>
        </r>
      </text>
    </comment>
    <comment ref="H9" authorId="2">
      <text>
        <r>
          <rPr>
            <sz val="11"/>
            <color theme="1"/>
            <rFont val="Aptos Narrow"/>
            <family val="2"/>
            <scheme val="minor"/>
          </rPr>
          <t>======
ID#AAABfYQmg2Q
Jose    (2025-03-05 16:33:12)
Elaborado por: Nombre de la persona que diligencia el formato de seguimiento al plan de acción.</t>
        </r>
      </text>
    </comment>
    <comment ref="R9" authorId="1">
      <text>
        <r>
          <rPr>
            <sz val="9"/>
            <color indexed="81"/>
            <rFont val="Tahoma"/>
            <family val="2"/>
          </rPr>
          <t>Responsable: Corresponde a la persona que está a cargo de la dependencia o entidad.</t>
        </r>
      </text>
    </comment>
    <comment ref="C11" authorId="0">
      <text>
        <r>
          <rPr>
            <sz val="9"/>
            <color indexed="81"/>
            <rFont val="Times New Roman"/>
            <family val="1"/>
          </rPr>
          <t>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1" authorId="0">
      <text>
        <r>
          <rPr>
            <sz val="9"/>
            <color indexed="81"/>
            <rFont val="Times New Roman"/>
            <family val="1"/>
          </rPr>
          <t>Tipo de Meta: Pueden ser de resultado o de producto. (Colocar R o P, según sea el caso). Adicionar el código de referencia de  la dependencia.</t>
        </r>
      </text>
    </comment>
    <comment ref="E11" authorId="0">
      <text>
        <r>
          <rPr>
            <sz val="9"/>
            <color indexed="81"/>
            <rFont val="Times New Roman"/>
            <family val="1"/>
          </rPr>
          <t>Indicador de la Meta Plan de Desarrollo: Es una variable o relación entre variables que permite medir el avance en el logro de una meta esperada.</t>
        </r>
      </text>
    </comment>
    <comment ref="I11" authorId="0">
      <text>
        <r>
          <rPr>
            <sz val="8"/>
            <color indexed="81"/>
            <rFont val="Times New Roman"/>
            <family val="1"/>
          </rPr>
          <t>Avance físico meta PDD: Es el avance físico que hasta la fecha de corte presenta la meta del plan de desarrollo. Dependiendo del tipo de acumulación del indicador, se calculará el avance, que en términos generales consiste en dividir lo ejecutado entre lo programado.</t>
        </r>
      </text>
    </comment>
    <comment ref="J11" authorId="0">
      <text>
        <r>
          <rPr>
            <sz val="9"/>
            <color indexed="81"/>
            <rFont val="Times New Roman"/>
            <family val="1"/>
          </rPr>
          <t xml:space="preserve">Resumen de logros alcanzados en la Meta: Es la descripción cuantitativa y detallada de lo que se ha cumplido de la meta en la vigencia hasta la fecha de corte con la ejecución de los distintos proyectos (detallando por municipio o localidad). </t>
        </r>
      </text>
    </comment>
    <comment ref="K11" authorId="0">
      <text>
        <r>
          <rPr>
            <sz val="9"/>
            <color indexed="81"/>
            <rFont val="Times New Roman"/>
            <family val="1"/>
          </rPr>
          <t>Nombre del programa según el Catálogo de productos de la MGA: Consultar el Catálogo de productos de la MGA en el enlace: https://mgaayuda.dnp.gov.co/</t>
        </r>
      </text>
    </comment>
    <comment ref="L11" authorId="0">
      <text>
        <r>
          <rPr>
            <sz val="9"/>
            <color indexed="81"/>
            <rFont val="Times New Roman"/>
            <family val="1"/>
          </rPr>
          <t>Total recursos comprometidos Meta Plan de Desarrollo: Corresponde en la mayor parte a los recursos del presupuesto de inversiones de la vigencia que se han comprometido hasta la fecha de corte para llevar a cabo la meta del plan de desarrollo,  a través de las diferentes fuentes de financiación
Nota: Los recursos comprometidos para la ejecución de la meta del Plan de Desarrollo se obtienen de la sumatoria de los recursos comprometidos en la ejecución de los diferentes proyectos, a través de las distintas fuentes de financiación, los cuales se relacionan en la línea inmediatamente siguiente donde se relacionan los de la meta del Plan.</t>
        </r>
      </text>
    </comment>
    <comment ref="W11" authorId="0">
      <text>
        <r>
          <rPr>
            <sz val="9"/>
            <color indexed="81"/>
            <rFont val="Times New Roman"/>
            <family val="1"/>
          </rPr>
          <t xml:space="preserve">Proyecto(s) y/o Acción(es): Corresponde a los proyectos y/o acciones que se han llevado a cabo para ejecutar las metas del plan de desarrollo. Estos deben colocarse en la línea siguiente donde se relaciona la meta del PDD (de producto) con su asignación presupuestal. </t>
        </r>
      </text>
    </comment>
    <comment ref="AG11" authorId="0">
      <text>
        <r>
          <rPr>
            <sz val="9"/>
            <color indexed="81"/>
            <rFont val="Tahoma"/>
            <family val="2"/>
          </rPr>
          <t xml:space="preserve">Observaciones: Se colocan las observaciones que la Dependencia encuentre en la ejecución de las metas de resultado, de producto y de los proyectos. Para complementar la información del seguimiento a los proyectos es importante registrar en esta columna la cuantificación del retraso (en días), en caso de que exista y una breve descripción de sus causas, en caso de ser pertinente. Describir los limitantes e impases presentados para cumplir con la meta programada (recorte de presupuesto, etc.), así como cualquier otra explicación que sea importante registrar (indicar si el proyecto/acción o meta del plan de desarrollo finalizó sin llegar a un porcentaje del 100% y por qué; si su ejecución continúa en la próxima vigencia o si se da por terminada en la actual). </t>
        </r>
      </text>
    </comment>
    <comment ref="E12" authorId="0">
      <text>
        <r>
          <rPr>
            <sz val="9"/>
            <color indexed="81"/>
            <rFont val="Times New Roman"/>
            <family val="1"/>
          </rPr>
          <t>En esta columna se coloca el nombre del indicador a través del cual se va a medir la meta, ya sea de resultado o de producto (aprobado en el documento del plan de desarrollo).</t>
        </r>
      </text>
    </comment>
    <comment ref="F12" authorId="0">
      <text>
        <r>
          <rPr>
            <sz val="8"/>
            <color indexed="81"/>
            <rFont val="Times New Roman"/>
            <family val="1"/>
          </rPr>
          <t>Unidad de medida del indicador de producto según el Catálogo de Productos de la MGA: Es la unidad de medida establecida en el catálogo de la MGA.</t>
        </r>
      </text>
    </comment>
    <comment ref="G12" authorId="0">
      <text>
        <r>
          <rPr>
            <sz val="9"/>
            <color indexed="81"/>
            <rFont val="Times New Roman"/>
            <family val="1"/>
          </rPr>
          <t xml:space="preserve">Vr. Inicial: es el valor del indicador al comenzar la vigencia en la que se diligencia el plan de acción. </t>
        </r>
      </text>
    </comment>
    <comment ref="H12" authorId="0">
      <text>
        <r>
          <rPr>
            <sz val="9"/>
            <color indexed="81"/>
            <rFont val="Times New Roman"/>
            <family val="1"/>
          </rPr>
          <t>Vr. Final: es el valor del indicador acumulado hasta la fecha de corte.</t>
        </r>
      </text>
    </comment>
    <comment ref="L12" authorId="0">
      <text>
        <r>
          <rPr>
            <sz val="9"/>
            <color indexed="81"/>
            <rFont val="Tahoma"/>
            <family val="2"/>
          </rPr>
          <t xml:space="preserve">Recursos propios de ingresos corrientes de libre destinación </t>
        </r>
      </text>
    </comment>
    <comment ref="M12" authorId="0">
      <text>
        <r>
          <rPr>
            <sz val="9"/>
            <color indexed="81"/>
            <rFont val="Tahoma"/>
            <family val="2"/>
          </rPr>
          <t xml:space="preserve">Recursos propios de destinación específica </t>
        </r>
      </text>
    </comment>
    <comment ref="N12" authorId="0">
      <text>
        <r>
          <rPr>
            <sz val="9"/>
            <color indexed="81"/>
            <rFont val="Tahoma"/>
            <family val="2"/>
          </rPr>
          <t xml:space="preserve">Sistema General de Participaciones </t>
        </r>
      </text>
    </comment>
    <comment ref="O12" authorId="0">
      <text>
        <r>
          <rPr>
            <sz val="9"/>
            <color indexed="81"/>
            <rFont val="Tahoma"/>
            <family val="2"/>
          </rPr>
          <t xml:space="preserve">Sistema General de Regalías </t>
        </r>
      </text>
    </comment>
    <comment ref="P12" authorId="0">
      <text>
        <r>
          <rPr>
            <sz val="9"/>
            <color indexed="81"/>
            <rFont val="Tahoma"/>
            <family val="2"/>
          </rPr>
          <t>Recursos  de cofinanciación</t>
        </r>
      </text>
    </comment>
    <comment ref="Q12" authorId="0">
      <text>
        <r>
          <rPr>
            <sz val="9"/>
            <color indexed="81"/>
            <rFont val="Tahoma"/>
            <family val="2"/>
          </rPr>
          <t>Recursos del Crédito</t>
        </r>
      </text>
    </comment>
    <comment ref="R12" authorId="0">
      <text>
        <r>
          <rPr>
            <sz val="9"/>
            <color indexed="81"/>
            <rFont val="Tahoma"/>
            <family val="2"/>
          </rPr>
          <t xml:space="preserve">Recursos provenientes de otras fuentes incorporados en el presupuesto </t>
        </r>
      </text>
    </comment>
    <comment ref="S12" authorId="0">
      <text>
        <r>
          <rPr>
            <sz val="9"/>
            <color indexed="81"/>
            <rFont val="Tahoma"/>
            <family val="2"/>
          </rPr>
          <t xml:space="preserve">Suma de la inversión </t>
        </r>
      </text>
    </comment>
    <comment ref="T12" authorId="0">
      <text>
        <r>
          <rPr>
            <sz val="9"/>
            <color indexed="81"/>
            <rFont val="Tahoma"/>
            <family val="2"/>
          </rPr>
          <t>Recursos gestionados no incorporados en el presupuesto (GESTIONADOS, indicando Valor y Fuente)</t>
        </r>
      </text>
    </comment>
    <comment ref="V12" authorId="0">
      <text>
        <r>
          <rPr>
            <sz val="9"/>
            <color indexed="81"/>
            <rFont val="Tahoma"/>
            <family val="2"/>
          </rPr>
          <t xml:space="preserve">Recursos provenientes de las entidades descentralizadas </t>
        </r>
      </text>
    </comment>
    <comment ref="W12" authorId="0">
      <text>
        <r>
          <rPr>
            <sz val="9"/>
            <color indexed="81"/>
            <rFont val="Tahoma"/>
            <family val="2"/>
          </rPr>
          <t>Código BPIN: Corresponde al código con que se encuentra registrado el proyecto en el Banco de Programas y Proyectos Departamental. Nota: Los proyectos y/o acciones deben colocarse en la línea siguiente donde se relaciona la meta del PDD (de producto) y su asignación presupuestal.</t>
        </r>
      </text>
    </comment>
    <comment ref="X12" authorId="0">
      <text>
        <r>
          <rPr>
            <sz val="9"/>
            <color indexed="81"/>
            <rFont val="Tahoma"/>
            <family val="2"/>
          </rPr>
          <t>Proyecto (s) y/o acción (es): Unidad operacional a través de la cual se materializan las metas de producto del Plan de Desarrollo. Nota: Los proyectos y/o acciones deben colocarse en la línea siguiente donde se relaciona la meta del PDD (de producto) y su asignación presupuestal.</t>
        </r>
      </text>
    </comment>
    <comment ref="Y12" authorId="0">
      <text>
        <r>
          <rPr>
            <sz val="9"/>
            <color indexed="81"/>
            <rFont val="Tahoma"/>
            <family val="2"/>
          </rPr>
          <t xml:space="preserve">Meta(s) Proyecto(s)/Acción(es): Valores absolutos, porcentajes o índices que se perseguirán con la ejecución del proyecto o acción durante la vigencia del plan de acción (un año). No debe confundirse con las metas del plan de desarrollo, las cuales se logran en la medida en que se cumplan las metas de los proyectos o acciones en cada plan de acción. </t>
        </r>
      </text>
    </comment>
    <comment ref="Z12" authorId="0">
      <text>
        <r>
          <rPr>
            <sz val="9"/>
            <color indexed="81"/>
            <rFont val="Tahoma"/>
            <family val="2"/>
          </rPr>
          <t xml:space="preserve">Valor Proyecto(s)/Acción(es): Corresponde al valor asignado al proyecto o ejecución de una acción. </t>
        </r>
      </text>
    </comment>
    <comment ref="AA12" authorId="0">
      <text>
        <r>
          <rPr>
            <sz val="9"/>
            <color indexed="81"/>
            <rFont val="Tahoma"/>
            <family val="2"/>
          </rPr>
          <t xml:space="preserve">Actividades propuestas proyecto(s) y/o acción(es): En esta columna se registran los pasos, etapas, tareas secuenciales que deben cumplirse dentro del proyecto o acción identificada. </t>
        </r>
      </text>
    </comment>
    <comment ref="AB12" authorId="0">
      <text>
        <r>
          <rPr>
            <sz val="9"/>
            <color indexed="81"/>
            <rFont val="Tahoma"/>
            <family val="2"/>
          </rPr>
          <t>Actividades ejecutadas Proyecto(s) y/o Acción(es): Se describen en forma clara y breve aquellas acciones realizadas hasta la fecha de corte en el marco del cumplimiento de la meta del proyecto o acción que la soporta.</t>
        </r>
      </text>
    </comment>
    <comment ref="AC12" authorId="0">
      <text>
        <r>
          <rPr>
            <sz val="9"/>
            <color indexed="81"/>
            <rFont val="Tahoma"/>
            <family val="2"/>
          </rPr>
          <t xml:space="preserve">Art. Pres./Año: Corresponde a(l)(los) número(s) de(l)(los) artículo(s) identificado(s) en el plan de inversiones del Departamento a través de(l)(los) cual(es) se ejecuta el proyecto. Se colocará como denominador el año en el cual se imputa al presupuesto dicho artículo. </t>
        </r>
      </text>
    </comment>
    <comment ref="AD12" authorId="0">
      <text>
        <r>
          <rPr>
            <sz val="9"/>
            <color indexed="81"/>
            <rFont val="Tahoma"/>
            <family val="2"/>
          </rPr>
          <t xml:space="preserve">Registro Pres./Año: corresponde a(l)(los) registro(s) que se ha(n) generado para ejecutar los contratos a través de los cuales se ejecutan los proyectos.  </t>
        </r>
      </text>
    </comment>
    <comment ref="AE12" authorId="0">
      <text>
        <r>
          <rPr>
            <sz val="9"/>
            <color indexed="81"/>
            <rFont val="Tahoma"/>
            <family val="2"/>
          </rPr>
          <t xml:space="preserve">Av. Físico Proyecto(s)/Acción(es)(%): Es el avance físico que hasta la fecha de corte presenta el proyecto o acción. Para hallar esta cantidad la fórmula es la siguiente:
IAFIS=  Suma (de avance de las actividades *el peso de la actividad)
</t>
        </r>
      </text>
    </comment>
    <comment ref="AF12" authorId="0">
      <text>
        <r>
          <rPr>
            <sz val="9"/>
            <color indexed="81"/>
            <rFont val="Tahoma"/>
            <family val="2"/>
          </rPr>
          <t xml:space="preserve">Av. Financiero Proyecto(s)/Acción(es)(%): Es el  valor de lo que hasta la fecha de corte se ha ejecutado respecto del costo total presupuestado en el proyecto. </t>
        </r>
      </text>
    </comment>
    <comment ref="H14" authorId="3">
      <text>
        <r>
          <rPr>
            <b/>
            <sz val="9"/>
            <color indexed="81"/>
            <rFont val="Tahoma"/>
            <charset val="1"/>
          </rPr>
          <t>USUARIO:</t>
        </r>
        <r>
          <rPr>
            <sz val="9"/>
            <color indexed="81"/>
            <rFont val="Tahoma"/>
            <charset val="1"/>
          </rPr>
          <t xml:space="preserve">
se estableción una meta final, que a la  fecha ha sido superada</t>
        </r>
      </text>
    </comment>
  </commentList>
</comments>
</file>

<file path=xl/comments2.xml><?xml version="1.0" encoding="utf-8"?>
<comments xmlns="http://schemas.openxmlformats.org/spreadsheetml/2006/main">
  <authors>
    <author>Jose</author>
    <author>Usuario de Windows</author>
    <author/>
    <author>Usuario</author>
  </authors>
  <commentList>
    <comment ref="E8" authorId="0">
      <text>
        <r>
          <rPr>
            <sz val="9"/>
            <color indexed="81"/>
            <rFont val="Tahoma"/>
            <family val="2"/>
          </rPr>
          <t>Dependencia: Nombre de la dependencia o entidad que presenta el plan de acción.</t>
        </r>
      </text>
    </comment>
    <comment ref="L8" authorId="1">
      <text>
        <r>
          <rPr>
            <sz val="9"/>
            <color indexed="81"/>
            <rFont val="Tahoma"/>
            <family val="2"/>
          </rPr>
          <t>Eje programático: Nombre de los ejes, componentes, retos, desafíos o líneas estratégicas del Plan de Desarrollo que condensan los principales objetivos.</t>
        </r>
      </text>
    </comment>
    <comment ref="U8" authorId="0">
      <text>
        <r>
          <rPr>
            <sz val="9"/>
            <color indexed="81"/>
            <rFont val="Tahoma"/>
            <family val="2"/>
          </rPr>
          <t>VIGENCIA: Es el año en el cual se presenta el seguimiento al plan de acción. De aquí en adelante la información que se reporta corresponde a lo que se ha ejecutado en dicho año.</t>
        </r>
      </text>
    </comment>
    <comment ref="E9" authorId="1">
      <text>
        <r>
          <rPr>
            <sz val="9"/>
            <color indexed="81"/>
            <rFont val="Tahoma"/>
            <family val="2"/>
          </rPr>
          <t>Tema:Corresponde a los temas abordados en cada eje programático. Ejemplo: Deportes, Salud para cerrar brechas, Servicios públicos eficientes, etc.</t>
        </r>
      </text>
    </comment>
    <comment ref="L9" authorId="1">
      <text>
        <r>
          <rPr>
            <sz val="9"/>
            <color indexed="81"/>
            <rFont val="Tahoma"/>
            <family val="2"/>
          </rPr>
          <t>Fecha de corte: Corresponde a la fecha en la cual se realiza un corte temporal para efectos de recolección de la información sobre la ejecución de las metas, proyectos y/o acciones contenidos en el plan de acción.</t>
        </r>
      </text>
    </comment>
    <comment ref="E10" authorId="2">
      <text>
        <r>
          <rPr>
            <sz val="11"/>
            <color theme="1"/>
            <rFont val="Aptos Narrow"/>
            <family val="2"/>
            <scheme val="minor"/>
          </rPr>
          <t>======
ID#AAABfYQmg2Q
Jose    (2025-03-05 16:33:12)
Elaborado por: Nombre de la persona que diligencia el formato de seguimiento al plan de acción.</t>
        </r>
      </text>
    </comment>
    <comment ref="L10" authorId="1">
      <text>
        <r>
          <rPr>
            <sz val="9"/>
            <color indexed="81"/>
            <rFont val="Tahoma"/>
            <family val="2"/>
          </rPr>
          <t>Responsable: Corresponde a la persona que está a cargo de la dependencia o entidad.</t>
        </r>
      </text>
    </comment>
    <comment ref="C12" authorId="0">
      <text>
        <r>
          <rPr>
            <sz val="9"/>
            <color indexed="81"/>
            <rFont val="Times New Roman"/>
            <family val="1"/>
          </rPr>
          <t>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2" authorId="0">
      <text>
        <r>
          <rPr>
            <sz val="9"/>
            <color indexed="81"/>
            <rFont val="Times New Roman"/>
            <family val="1"/>
          </rPr>
          <t>Tipo de Meta: Pueden ser de resultado o de producto. (Colocar R o P, según sea el caso). Adicionar el código de referencia de  la dependencia.</t>
        </r>
      </text>
    </comment>
    <comment ref="E12" authorId="0">
      <text>
        <r>
          <rPr>
            <sz val="9"/>
            <color indexed="81"/>
            <rFont val="Times New Roman"/>
            <family val="1"/>
          </rPr>
          <t xml:space="preserve">Resumen de logros alcanzados en la Meta: Es la descripción cuantitativa y detallada de lo que se ha cumplido de la meta en la vigencia hasta la fecha de corte con la ejecución de los distintos proyectos (detallando por municipio o localidad). </t>
        </r>
      </text>
    </comment>
    <comment ref="F12" authorId="3">
      <text>
        <r>
          <rPr>
            <sz val="9"/>
            <color indexed="81"/>
            <rFont val="Tahoma"/>
            <family val="2"/>
          </rPr>
          <t>Grupo etáreo: Es la clasificación por edad de la población beneficiada.</t>
        </r>
      </text>
    </comment>
    <comment ref="M12" authorId="3">
      <text>
        <r>
          <rPr>
            <sz val="9"/>
            <color indexed="81"/>
            <rFont val="Times New Roman"/>
            <family val="1"/>
          </rPr>
          <t>Grupo poblacional beneficiado: Es el grupo de personas impactadas con la ejecución de la meta.</t>
        </r>
      </text>
    </comment>
    <comment ref="V13" authorId="3">
      <text>
        <r>
          <rPr>
            <sz val="9"/>
            <color indexed="81"/>
            <rFont val="Tahoma"/>
            <family val="2"/>
          </rPr>
          <t>Ejemplo: Proyectos de construcción de acueductos, alacantarillados, vías, entre otros.</t>
        </r>
      </text>
    </comment>
  </commentList>
</comments>
</file>

<file path=xl/comments3.xml><?xml version="1.0" encoding="utf-8"?>
<comments xmlns="http://schemas.openxmlformats.org/spreadsheetml/2006/main">
  <authors>
    <author>Jose</author>
    <author>Usuario de Windows</author>
    <author/>
    <author>USUARIO</author>
    <author>tc={4A9965CD-FBF4-4DC4-ACE9-0B628806BFDF}</author>
  </authors>
  <commentList>
    <comment ref="H7" authorId="0">
      <text>
        <r>
          <rPr>
            <sz val="9"/>
            <color indexed="81"/>
            <rFont val="Tahoma"/>
            <family val="2"/>
          </rPr>
          <t>Dependencia: Nombre de la dependencia o entidad que presenta el plan de acción.</t>
        </r>
      </text>
    </comment>
    <comment ref="R7" authorId="1">
      <text>
        <r>
          <rPr>
            <sz val="9"/>
            <color indexed="81"/>
            <rFont val="Tahoma"/>
            <family val="2"/>
          </rPr>
          <t>Eje programático: Nombre de los componentes, retos, desafíos o áreas estratégicas del Plan de Desarrollo que condensan los principales objetivos.</t>
        </r>
      </text>
    </comment>
    <comment ref="AC7" authorId="0">
      <text>
        <r>
          <rPr>
            <sz val="9"/>
            <color indexed="81"/>
            <rFont val="Tahoma"/>
            <family val="2"/>
          </rPr>
          <t>VIGENCIA: Es el año en el cual se presenta el seguimiento al plan de acción. De aquí en adelante la información que se reporta corresponde a lo que se ha ejecutado en dicho año.</t>
        </r>
      </text>
    </comment>
    <comment ref="H8" authorId="1">
      <text>
        <r>
          <rPr>
            <sz val="9"/>
            <color indexed="81"/>
            <rFont val="Tahoma"/>
            <family val="2"/>
          </rPr>
          <t>Tema: Corresponde a los temas abordados en cada línea estratégica. Ejemplo: Salud y Bienestar, Educación, Inclusión, Servicios Públicos Domiciliarios, etc.</t>
        </r>
      </text>
    </comment>
    <comment ref="R8" authorId="1">
      <text>
        <r>
          <rPr>
            <sz val="9"/>
            <color indexed="81"/>
            <rFont val="Tahoma"/>
            <family val="2"/>
          </rPr>
          <t>Fecha de corte: Corresponde a la fecha en la cual se realiza un corte temporal para efectos de recolección de la información sobre la ejecución de las metas, proyectos y/o acciones contenidas en el plan de acción.</t>
        </r>
      </text>
    </comment>
    <comment ref="H9" authorId="2">
      <text>
        <r>
          <rPr>
            <sz val="11"/>
            <color theme="1"/>
            <rFont val="Aptos Narrow"/>
            <family val="2"/>
            <scheme val="minor"/>
          </rPr>
          <t>======
ID#AAABfYQmg2Q
Jose    (2025-03-05 16:33:12)
Elaborado por: Nombre de la persona que diligencia el formato de seguimiento al plan de acción.</t>
        </r>
      </text>
    </comment>
    <comment ref="R9" authorId="1">
      <text>
        <r>
          <rPr>
            <sz val="9"/>
            <color indexed="81"/>
            <rFont val="Tahoma"/>
            <family val="2"/>
          </rPr>
          <t>Responsable: Corresponde a la persona que está a cargo de la dependencia o entidad.</t>
        </r>
      </text>
    </comment>
    <comment ref="C11" authorId="0">
      <text>
        <r>
          <rPr>
            <sz val="9"/>
            <color indexed="81"/>
            <rFont val="Times New Roman"/>
            <family val="1"/>
          </rPr>
          <t>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1" authorId="0">
      <text>
        <r>
          <rPr>
            <sz val="9"/>
            <color indexed="81"/>
            <rFont val="Times New Roman"/>
            <family val="1"/>
          </rPr>
          <t>Tipo de Meta: Pueden ser de resultado o de producto. (Colocar R o P, según sea el caso). Adicionar el código de referencia de  la dependencia.</t>
        </r>
      </text>
    </comment>
    <comment ref="E11" authorId="0">
      <text>
        <r>
          <rPr>
            <sz val="9"/>
            <color indexed="81"/>
            <rFont val="Times New Roman"/>
            <family val="1"/>
          </rPr>
          <t>Indicador de la Meta Plan de Desarrollo: Es una variable o relación entre variables que permite medir el avance en el logro de una meta esperada.</t>
        </r>
      </text>
    </comment>
    <comment ref="I11" authorId="0">
      <text>
        <r>
          <rPr>
            <sz val="8"/>
            <color indexed="81"/>
            <rFont val="Times New Roman"/>
            <family val="1"/>
          </rPr>
          <t>Avance físico meta PDD: Es el avance físico que hasta la fecha de corte presenta la meta del plan de desarrollo. Dependiendo del tipo de acumulación del indicador, se calculará el avance, que en términos generales consiste en dividir lo ejecutado entre lo programado.</t>
        </r>
      </text>
    </comment>
    <comment ref="J11" authorId="0">
      <text>
        <r>
          <rPr>
            <sz val="9"/>
            <color indexed="81"/>
            <rFont val="Times New Roman"/>
            <family val="1"/>
          </rPr>
          <t xml:space="preserve">Resumen de logros alcanzados en la Meta: Es la descripción cuantitativa y detallada de lo que se ha cumplido de la meta en la vigencia hasta la fecha de corte con la ejecución de los distintos proyectos (detallando por municipio o localidad). </t>
        </r>
      </text>
    </comment>
    <comment ref="K11" authorId="0">
      <text>
        <r>
          <rPr>
            <sz val="9"/>
            <color indexed="81"/>
            <rFont val="Times New Roman"/>
            <family val="1"/>
          </rPr>
          <t>Nombre del programa según el Catálogo de productos de la MGA: Consultar el Catálogo de productos de la MGA en el enlace: https://mgaayuda.dnp.gov.co/</t>
        </r>
      </text>
    </comment>
    <comment ref="L11" authorId="0">
      <text>
        <r>
          <rPr>
            <sz val="9"/>
            <color indexed="81"/>
            <rFont val="Times New Roman"/>
            <family val="1"/>
          </rPr>
          <t>Total recursos comprometidos Meta Plan de Desarrollo: Corresponde en la mayor parte a los recursos del presupuesto de inversiones de la vigencia que se han comprometido hasta la fecha de corte para llevar a cabo la meta del plan de desarrollo,  a través de las diferentes fuentes de financiación
Nota: Los recursos comprometidos para la ejecución de la meta del Plan de Desarrollo se obtienen de la sumatoria de los recursos comprometidos en la ejecución de los diferentes proyectos, a través de las distintas fuentes de financiación, los cuales se relacionan en la línea inmediatamente siguiente donde se relacionan los de la meta del Plan.</t>
        </r>
      </text>
    </comment>
    <comment ref="W11" authorId="0">
      <text>
        <r>
          <rPr>
            <sz val="9"/>
            <color indexed="81"/>
            <rFont val="Times New Roman"/>
            <family val="1"/>
          </rPr>
          <t xml:space="preserve">Proyecto(s) y/o Acción(es): Corresponde a los proyectos y/o acciones que se han llevado a cabo para ejecutar las metas del plan de desarrollo. Estos deben colocarse en la línea siguiente donde se relaciona la meta del PDD (de producto) con su asignación presupuestal. </t>
        </r>
      </text>
    </comment>
    <comment ref="AG11" authorId="0">
      <text>
        <r>
          <rPr>
            <sz val="9"/>
            <color indexed="81"/>
            <rFont val="Tahoma"/>
            <family val="2"/>
          </rPr>
          <t xml:space="preserve">Observaciones: Se colocan las observaciones que la Dependencia encuentre en la ejecución de las metas de resultado, de producto y de los proyectos. Para complementar la información del seguimiento a los proyectos es importante registrar en esta columna la cuantificación del retraso (en días), en caso de que exista y una breve descripción de sus causas, en caso de ser pertinente. Describir los limitantes e impases presentados para cumplir con la meta programada (recorte de presupuesto, etc.), así como cualquier otra explicación que sea importante registrar (indicar si el proyecto/acción o meta del plan de desarrollo finalizó sin llegar a un porcentaje del 100% y por qué; si su ejecución continúa en la próxima vigencia o si se da por terminada en la actual). </t>
        </r>
      </text>
    </comment>
    <comment ref="E12" authorId="0">
      <text>
        <r>
          <rPr>
            <sz val="9"/>
            <color indexed="81"/>
            <rFont val="Times New Roman"/>
            <family val="1"/>
          </rPr>
          <t>En esta columna se coloca el nombre del indicador a través del cual se va a medir la meta, ya sea de resultado o de producto (aprobado en el documento del plan de desarrollo).</t>
        </r>
      </text>
    </comment>
    <comment ref="F12" authorId="0">
      <text>
        <r>
          <rPr>
            <sz val="8"/>
            <color indexed="81"/>
            <rFont val="Times New Roman"/>
            <family val="1"/>
          </rPr>
          <t>Unidad de medida del indicador de producto según el Catálogo de Productos de la MGA: Es la unidad de medida establecida en el catálogo de la MGA.</t>
        </r>
      </text>
    </comment>
    <comment ref="G12" authorId="0">
      <text>
        <r>
          <rPr>
            <sz val="9"/>
            <color indexed="81"/>
            <rFont val="Times New Roman"/>
            <family val="1"/>
          </rPr>
          <t xml:space="preserve">Vr. Inicial: es el valor del indicador al comenzar la vigencia en la que se diligencia el plan de acción. </t>
        </r>
      </text>
    </comment>
    <comment ref="H12" authorId="0">
      <text>
        <r>
          <rPr>
            <sz val="9"/>
            <color indexed="81"/>
            <rFont val="Times New Roman"/>
            <family val="1"/>
          </rPr>
          <t>Vr. Final: es el valor del indicador acumulado hasta la fecha de corte.</t>
        </r>
      </text>
    </comment>
    <comment ref="L12" authorId="0">
      <text>
        <r>
          <rPr>
            <sz val="9"/>
            <color indexed="81"/>
            <rFont val="Tahoma"/>
            <family val="2"/>
          </rPr>
          <t xml:space="preserve">Recursos propios de ingresos corrientes de libre destinación </t>
        </r>
      </text>
    </comment>
    <comment ref="M12" authorId="0">
      <text>
        <r>
          <rPr>
            <sz val="9"/>
            <color indexed="81"/>
            <rFont val="Tahoma"/>
            <family val="2"/>
          </rPr>
          <t xml:space="preserve">Recursos propios de destinación específica </t>
        </r>
      </text>
    </comment>
    <comment ref="N12" authorId="0">
      <text>
        <r>
          <rPr>
            <sz val="9"/>
            <color indexed="81"/>
            <rFont val="Tahoma"/>
            <family val="2"/>
          </rPr>
          <t xml:space="preserve">Sistema General de Participaciones </t>
        </r>
      </text>
    </comment>
    <comment ref="O12" authorId="0">
      <text>
        <r>
          <rPr>
            <sz val="9"/>
            <color indexed="81"/>
            <rFont val="Tahoma"/>
            <family val="2"/>
          </rPr>
          <t xml:space="preserve">Sistema General de Regalías </t>
        </r>
      </text>
    </comment>
    <comment ref="P12" authorId="0">
      <text>
        <r>
          <rPr>
            <sz val="9"/>
            <color indexed="81"/>
            <rFont val="Tahoma"/>
            <family val="2"/>
          </rPr>
          <t>Recursos  de cofinanciación</t>
        </r>
      </text>
    </comment>
    <comment ref="Q12" authorId="0">
      <text>
        <r>
          <rPr>
            <sz val="9"/>
            <color indexed="81"/>
            <rFont val="Tahoma"/>
            <family val="2"/>
          </rPr>
          <t>Recursos del Crédito</t>
        </r>
      </text>
    </comment>
    <comment ref="R12" authorId="0">
      <text>
        <r>
          <rPr>
            <sz val="9"/>
            <color indexed="81"/>
            <rFont val="Tahoma"/>
            <family val="2"/>
          </rPr>
          <t xml:space="preserve">Recursos provenientes de otras fuentes incorporados en el presupuesto </t>
        </r>
      </text>
    </comment>
    <comment ref="S12" authorId="0">
      <text>
        <r>
          <rPr>
            <sz val="9"/>
            <color indexed="81"/>
            <rFont val="Tahoma"/>
            <family val="2"/>
          </rPr>
          <t xml:space="preserve">Suma de la inversión </t>
        </r>
      </text>
    </comment>
    <comment ref="T12" authorId="0">
      <text>
        <r>
          <rPr>
            <sz val="9"/>
            <color indexed="81"/>
            <rFont val="Tahoma"/>
            <family val="2"/>
          </rPr>
          <t>Recursos gestionados no incorporados en el presupuesto (GESTIONADOS, indicando Valor y Fuente)</t>
        </r>
      </text>
    </comment>
    <comment ref="V12" authorId="0">
      <text>
        <r>
          <rPr>
            <sz val="9"/>
            <color indexed="81"/>
            <rFont val="Tahoma"/>
            <family val="2"/>
          </rPr>
          <t xml:space="preserve">Recursos provenientes de las entidades descentralizadas </t>
        </r>
      </text>
    </comment>
    <comment ref="W12" authorId="0">
      <text>
        <r>
          <rPr>
            <sz val="9"/>
            <color indexed="81"/>
            <rFont val="Tahoma"/>
            <family val="2"/>
          </rPr>
          <t>Código BPIN: Corresponde al código con que se encuentra registrado el proyecto en el Banco de Programas y Proyectos Departamental. Nota: Los proyectos y/o acciones deben colocarse en la línea siguiente donde se relaciona la meta del PDD (de producto) y su asignación presupuestal.</t>
        </r>
      </text>
    </comment>
    <comment ref="X12" authorId="0">
      <text>
        <r>
          <rPr>
            <sz val="9"/>
            <color indexed="81"/>
            <rFont val="Tahoma"/>
            <family val="2"/>
          </rPr>
          <t>Proyecto (s) y/o acción (es): Unidad operacional a través de la cual se materializan las metas de producto del Plan de Desarrollo. Nota: Los proyectos y/o acciones deben colocarse en la línea siguiente donde se relaciona la meta del PDD (de producto) y su asignación presupuestal.</t>
        </r>
      </text>
    </comment>
    <comment ref="Y12" authorId="0">
      <text>
        <r>
          <rPr>
            <sz val="9"/>
            <color indexed="81"/>
            <rFont val="Tahoma"/>
            <family val="2"/>
          </rPr>
          <t xml:space="preserve">Meta(s) Proyecto(s)/Acción(es): Valores absolutos, porcentajes o índices que se perseguirán con la ejecución del proyecto o acción durante la vigencia del plan de acción (un año). No debe confundirse con las metas del plan de desarrollo, las cuales se logran en la medida en que se cumplan las metas de los proyectos o acciones en cada plan de acción. </t>
        </r>
      </text>
    </comment>
    <comment ref="Z12" authorId="0">
      <text>
        <r>
          <rPr>
            <sz val="9"/>
            <color indexed="81"/>
            <rFont val="Tahoma"/>
            <family val="2"/>
          </rPr>
          <t xml:space="preserve">Valor Proyecto(s)/Acción(es): Corresponde al valor asignado al proyecto o ejecución de una acción. </t>
        </r>
      </text>
    </comment>
    <comment ref="AA12" authorId="0">
      <text>
        <r>
          <rPr>
            <sz val="9"/>
            <color indexed="81"/>
            <rFont val="Tahoma"/>
            <family val="2"/>
          </rPr>
          <t xml:space="preserve">Actividades propuestas proyecto(s) y/o acción(es): En esta columna se registran los pasos, etapas, tareas secuenciales que deben cumplirse dentro del proyecto o acción identificada. </t>
        </r>
      </text>
    </comment>
    <comment ref="AB12" authorId="0">
      <text>
        <r>
          <rPr>
            <sz val="9"/>
            <color indexed="81"/>
            <rFont val="Tahoma"/>
            <family val="2"/>
          </rPr>
          <t>Actividades ejecutadas Proyecto(s) y/o Acción(es): Se describen en forma clara y breve aquellas acciones realizadas hasta la fecha de corte en el marco del cumplimiento de la meta del proyecto o acción que la soporta.</t>
        </r>
      </text>
    </comment>
    <comment ref="AC12" authorId="0">
      <text>
        <r>
          <rPr>
            <sz val="9"/>
            <color indexed="81"/>
            <rFont val="Tahoma"/>
            <family val="2"/>
          </rPr>
          <t xml:space="preserve">Art. Pres./Año: Corresponde a(l)(los) número(s) de(l)(los) artículo(s) identificado(s) en el plan de inversiones del Departamento a través de(l)(los) cual(es) se ejecuta el proyecto. Se colocará como denominador el año en el cual se imputa al presupuesto dicho artículo. </t>
        </r>
      </text>
    </comment>
    <comment ref="AD12" authorId="0">
      <text>
        <r>
          <rPr>
            <sz val="9"/>
            <color indexed="81"/>
            <rFont val="Tahoma"/>
            <family val="2"/>
          </rPr>
          <t xml:space="preserve">Registro Pres./Año: corresponde a(l)(los) registro(s) que se ha(n) generado para ejecutar los contratos a través de los cuales se ejecutan los proyectos.  </t>
        </r>
      </text>
    </comment>
    <comment ref="AE12" authorId="0">
      <text>
        <r>
          <rPr>
            <sz val="9"/>
            <color indexed="81"/>
            <rFont val="Tahoma"/>
            <family val="2"/>
          </rPr>
          <t xml:space="preserve">Av. Físico Proyecto(s)/Acción(es)(%): Es el avance físico que hasta la fecha de corte presenta el proyecto o acción. Para hallar esta cantidad la fórmula es la siguiente:
IAFIS=  Suma (de avance de las actividades *el peso de la actividad)
</t>
        </r>
      </text>
    </comment>
    <comment ref="AF12" authorId="0">
      <text>
        <r>
          <rPr>
            <sz val="9"/>
            <color indexed="81"/>
            <rFont val="Tahoma"/>
            <family val="2"/>
          </rPr>
          <t xml:space="preserve">Av. Financiero Proyecto(s)/Acción(es)(%): Es el  valor de lo que hasta la fecha de corte se ha ejecutado respecto del costo total presupuestado en el proyecto. </t>
        </r>
      </text>
    </comment>
    <comment ref="H14" authorId="3">
      <text>
        <r>
          <rPr>
            <b/>
            <sz val="9"/>
            <color indexed="81"/>
            <rFont val="Tahoma"/>
            <family val="2"/>
          </rPr>
          <t>USUARIO:</t>
        </r>
        <r>
          <rPr>
            <sz val="9"/>
            <color indexed="81"/>
            <rFont val="Tahoma"/>
            <family val="2"/>
          </rPr>
          <t xml:space="preserve">
Este valor incluye la sumatoria de fallecidos en vias secundarias y vias nacionales en el departamento del Atlántico</t>
        </r>
      </text>
    </comment>
    <comment ref="H15" authorId="4">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Cifras del año 2025 únicamente</t>
        </r>
      </text>
    </comment>
  </commentList>
</comments>
</file>

<file path=xl/comments4.xml><?xml version="1.0" encoding="utf-8"?>
<comments xmlns="http://schemas.openxmlformats.org/spreadsheetml/2006/main">
  <authors>
    <author>Jose</author>
    <author>Usuario de Windows</author>
    <author/>
    <author>Usuario</author>
    <author>Kimberly Lucia Castro Cera</author>
  </authors>
  <commentList>
    <comment ref="E7" authorId="0">
      <text>
        <r>
          <rPr>
            <sz val="9"/>
            <color indexed="81"/>
            <rFont val="Tahoma"/>
            <family val="2"/>
          </rPr>
          <t>Dependencia: Nombre de la dependencia o entidad que presenta el plan de acción.</t>
        </r>
      </text>
    </comment>
    <comment ref="L7" authorId="1">
      <text>
        <r>
          <rPr>
            <sz val="9"/>
            <color indexed="81"/>
            <rFont val="Tahoma"/>
            <family val="2"/>
          </rPr>
          <t>Eje programático: Nombre de los ejes, componentes, retos, desafíos o líneas estratégicas del Plan de Desarrollo que condensan los principales objetivos.</t>
        </r>
      </text>
    </comment>
    <comment ref="U7" authorId="0">
      <text>
        <r>
          <rPr>
            <sz val="9"/>
            <color indexed="81"/>
            <rFont val="Tahoma"/>
            <family val="2"/>
          </rPr>
          <t>VIGENCIA: Es el año en el cual se presenta el seguimiento al plan de acción. De aquí en adelante la información que se reporta corresponde a lo que se ha ejecutado en dicho año.</t>
        </r>
      </text>
    </comment>
    <comment ref="E8" authorId="1">
      <text>
        <r>
          <rPr>
            <sz val="9"/>
            <color indexed="81"/>
            <rFont val="Tahoma"/>
            <family val="2"/>
          </rPr>
          <t>Tema:Corresponde a los temas abordados en cada eje programático. Ejemplo: Deportes, Salud para cerrar brechas, Servicios públicos eficientes, etc.</t>
        </r>
      </text>
    </comment>
    <comment ref="L8" authorId="1">
      <text>
        <r>
          <rPr>
            <sz val="9"/>
            <color indexed="81"/>
            <rFont val="Tahoma"/>
            <family val="2"/>
          </rPr>
          <t>Fecha de corte: Corresponde a la fecha en la cual se realiza un corte temporal para efectos de recolección de la información sobre la ejecución de las metas, proyectos y/o acciones contenidos en el plan de acción.</t>
        </r>
      </text>
    </comment>
    <comment ref="E9" authorId="2">
      <text>
        <r>
          <rPr>
            <sz val="11"/>
            <color theme="1"/>
            <rFont val="Aptos Narrow"/>
            <family val="2"/>
            <scheme val="minor"/>
          </rPr>
          <t>======
ID#AAABfYQmg2Q
Jose    (2025-03-05 16:33:12)
Elaborado por: Nombre de la persona que diligencia el formato de seguimiento al plan de acción.</t>
        </r>
      </text>
    </comment>
    <comment ref="L9" authorId="1">
      <text>
        <r>
          <rPr>
            <sz val="9"/>
            <color indexed="81"/>
            <rFont val="Tahoma"/>
            <family val="2"/>
          </rPr>
          <t>Responsable: Corresponde a la persona que está a cargo de la dependencia o entidad.</t>
        </r>
      </text>
    </comment>
    <comment ref="C11" authorId="0">
      <text>
        <r>
          <rPr>
            <sz val="9"/>
            <color indexed="81"/>
            <rFont val="Times New Roman"/>
            <family val="1"/>
          </rPr>
          <t>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1" authorId="0">
      <text>
        <r>
          <rPr>
            <sz val="9"/>
            <color indexed="81"/>
            <rFont val="Times New Roman"/>
            <family val="1"/>
          </rPr>
          <t>Tipo de Meta: Pueden ser de resultado o de producto. (Colocar R o P, según sea el caso). Adicionar el código de referencia de  la dependencia.</t>
        </r>
      </text>
    </comment>
    <comment ref="E11" authorId="0">
      <text>
        <r>
          <rPr>
            <sz val="9"/>
            <color indexed="81"/>
            <rFont val="Times New Roman"/>
            <family val="1"/>
          </rPr>
          <t xml:space="preserve">Resumen de logros alcanzados en la Meta: Es la descripción cuantitativa y detallada de lo que se ha cumplido de la meta en la vigencia hasta la fecha de corte con la ejecución de los distintos proyectos (detallando por municipio o localidad). </t>
        </r>
      </text>
    </comment>
    <comment ref="F11" authorId="3">
      <text>
        <r>
          <rPr>
            <sz val="9"/>
            <color indexed="81"/>
            <rFont val="Tahoma"/>
            <family val="2"/>
          </rPr>
          <t>Grupo etáreo: Es la clasificación por edad de la población beneficiada.</t>
        </r>
      </text>
    </comment>
    <comment ref="M11" authorId="3">
      <text>
        <r>
          <rPr>
            <sz val="9"/>
            <color indexed="81"/>
            <rFont val="Times New Roman"/>
            <family val="1"/>
          </rPr>
          <t>Grupo poblacional beneficiado: Es el grupo de personas impactadas con la ejecución de la meta.</t>
        </r>
      </text>
    </comment>
    <comment ref="V12" authorId="3">
      <text>
        <r>
          <rPr>
            <sz val="9"/>
            <color indexed="81"/>
            <rFont val="Tahoma"/>
            <family val="2"/>
          </rPr>
          <t>Ejemplo: Proyectos de construcción de acueductos, alacantarillados, vías, entre otros.</t>
        </r>
      </text>
    </comment>
    <comment ref="K17" authorId="4">
      <text>
        <r>
          <rPr>
            <b/>
            <sz val="9"/>
            <color indexed="81"/>
            <rFont val="Tahoma"/>
            <family val="2"/>
          </rPr>
          <t>Kimberly Lucia Castro Cera:</t>
        </r>
        <r>
          <rPr>
            <sz val="9"/>
            <color indexed="81"/>
            <rFont val="Tahoma"/>
            <family val="2"/>
          </rPr>
          <t xml:space="preserve">
Comparendos impuestos</t>
        </r>
      </text>
    </comment>
    <comment ref="K20" authorId="4">
      <text>
        <r>
          <rPr>
            <b/>
            <sz val="9"/>
            <color indexed="81"/>
            <rFont val="Tahoma"/>
            <family val="2"/>
          </rPr>
          <t>Kimberly Lucia Castro Cera:</t>
        </r>
        <r>
          <rPr>
            <sz val="9"/>
            <color indexed="81"/>
            <rFont val="Tahoma"/>
            <family val="2"/>
          </rPr>
          <t xml:space="preserve">
Comparendos por fotodetección.</t>
        </r>
      </text>
    </comment>
  </commentList>
</comments>
</file>

<file path=xl/comments5.xml><?xml version="1.0" encoding="utf-8"?>
<comments xmlns="http://schemas.openxmlformats.org/spreadsheetml/2006/main">
  <authors>
    <author/>
  </authors>
  <commentList>
    <comment ref="H7" authorId="0">
      <text>
        <r>
          <rPr>
            <sz val="11"/>
            <color theme="1"/>
            <rFont val="Aptos Narrow"/>
            <family val="2"/>
            <scheme val="minor"/>
          </rPr>
          <t>======
ID#AAABfYQmgz0
Jose    (2025-03-05 16:33:12)
Dependencia: Nombre de la dependencia o entidad que presenta el plan de acción.</t>
        </r>
      </text>
    </comment>
    <comment ref="R7" authorId="0">
      <text>
        <r>
          <rPr>
            <sz val="11"/>
            <color theme="1"/>
            <rFont val="Aptos Narrow"/>
            <family val="2"/>
            <scheme val="minor"/>
          </rPr>
          <t>======
ID#AAABfYQmg7s
Usuario de Windows    (2025-03-05 16:33:12)
Eje programático: Nombre de los componentes, retos, desafíos o áreas estratégicas del Plan de Desarrollo que condensan los principales objetivos.</t>
        </r>
      </text>
    </comment>
    <comment ref="AC7" authorId="0">
      <text>
        <r>
          <rPr>
            <sz val="11"/>
            <color theme="1"/>
            <rFont val="Aptos Narrow"/>
            <family val="2"/>
            <scheme val="minor"/>
          </rPr>
          <t>======
ID#AAABfYQmgys
Jose    (2025-03-05 16:33:12)
VIGENCIA: Es el año en el cual se presenta el seguimiento al plan de acción. De aquí en adelante la información que se reporta corresponde a lo que se ha ejecutado en dicho año.</t>
        </r>
      </text>
    </comment>
    <comment ref="H8" authorId="0">
      <text>
        <r>
          <rPr>
            <sz val="11"/>
            <color theme="1"/>
            <rFont val="Aptos Narrow"/>
            <family val="2"/>
            <scheme val="minor"/>
          </rPr>
          <t>======
ID#AAABfYQmg70
Usuario de Windows    (2025-03-05 16:33:12)
Tema: Corresponde a los temas abordados en cada línea estratégica. Ejemplo: Salud y Bienestar, Educación, Inclusión, Servicios Públicos Domiciliarios, etc.</t>
        </r>
      </text>
    </comment>
    <comment ref="R8" authorId="0">
      <text>
        <r>
          <rPr>
            <sz val="11"/>
            <color theme="1"/>
            <rFont val="Aptos Narrow"/>
            <family val="2"/>
            <scheme val="minor"/>
          </rPr>
          <t>======
ID#AAABfYQmg8I
Usuario de Windows    (2025-03-05 16:33:12)
Fecha de corte: Corresponde a la fecha en la cual se realiza un corte temporal para efectos de recolección de la información sobre la ejecución de las metas, proyectos y/o acciones contenidas en el plan de acción.</t>
        </r>
      </text>
    </comment>
    <comment ref="H9" authorId="0">
      <text>
        <r>
          <rPr>
            <sz val="11"/>
            <color theme="1"/>
            <rFont val="Aptos Narrow"/>
            <family val="2"/>
            <scheme val="minor"/>
          </rPr>
          <t>======
ID#AAABfYQmg2Q
Jose    (2025-03-05 16:33:12)
Elaborado por: Nombre de la persona que diligencia el formato de seguimiento al plan de acción.</t>
        </r>
      </text>
    </comment>
    <comment ref="R9" authorId="0">
      <text>
        <r>
          <rPr>
            <sz val="11"/>
            <color theme="1"/>
            <rFont val="Aptos Narrow"/>
            <family val="2"/>
            <scheme val="minor"/>
          </rPr>
          <t>======
ID#AAABfYQmg1w
Usuario de Windows    (2025-03-05 16:33:12)
Responsable: Corresponde a la persona que está a cargo de la dependencia o entidad.</t>
        </r>
      </text>
    </comment>
    <comment ref="C11" authorId="0">
      <text>
        <r>
          <rPr>
            <sz val="11"/>
            <color theme="1"/>
            <rFont val="Aptos Narrow"/>
            <family val="2"/>
            <scheme val="minor"/>
          </rPr>
          <t>======
ID#AAABfYQmg6w
Jose    (2025-03-05 16:33:12)
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1" authorId="0">
      <text>
        <r>
          <rPr>
            <sz val="11"/>
            <color theme="1"/>
            <rFont val="Aptos Narrow"/>
            <family val="2"/>
            <scheme val="minor"/>
          </rPr>
          <t>======
ID#AAABfYQmg1M
Jose    (2025-03-05 16:33:12)
Tipo de Meta: Pueden ser de resultado o de producto. (Colocar R o P, según sea el caso). Adicionar el código de referencia de  la dependencia.</t>
        </r>
      </text>
    </comment>
    <comment ref="E11" authorId="0">
      <text>
        <r>
          <rPr>
            <sz val="11"/>
            <color theme="1"/>
            <rFont val="Aptos Narrow"/>
            <family val="2"/>
            <scheme val="minor"/>
          </rPr>
          <t>======
ID#AAABfYQmg7Q
Jose    (2025-03-05 16:33:12)
Indicador de la Meta Plan de Desarrollo: Es una variable o relación entre variables que permite medir el avance en el logro de una meta esperada.</t>
        </r>
      </text>
    </comment>
    <comment ref="I11" authorId="0">
      <text>
        <r>
          <rPr>
            <sz val="11"/>
            <color theme="1"/>
            <rFont val="Aptos Narrow"/>
            <family val="2"/>
            <scheme val="minor"/>
          </rPr>
          <t>======
ID#AAABfYQmg8Q
Jose    (2025-03-05 16:33:12)
Avance físico meta PDD: Es el avance físico que hasta la fecha de corte presenta la meta del plan de desarrollo. Dependiendo del tipo de acumulación del indicador, se calculará el avance, que en términos generales consiste en dividir lo ejecutado entre lo programado.</t>
        </r>
      </text>
    </comment>
    <comment ref="J11" authorId="0">
      <text>
        <r>
          <rPr>
            <sz val="11"/>
            <color theme="1"/>
            <rFont val="Aptos Narrow"/>
            <family val="2"/>
            <scheme val="minor"/>
          </rPr>
          <t>======
ID#AAABfYQmg3Q
Jose    (2025-03-05 16:33:12)
Resumen de logros alcanzados en la Meta: Es la descripción cuantitativa y detallada de lo que se ha cumplido de la meta en la vigencia hasta la fecha de corte con la ejecución de los distintos proyectos (detallando por municipio o localidad).</t>
        </r>
      </text>
    </comment>
    <comment ref="K11" authorId="0">
      <text>
        <r>
          <rPr>
            <sz val="11"/>
            <color theme="1"/>
            <rFont val="Aptos Narrow"/>
            <family val="2"/>
            <scheme val="minor"/>
          </rPr>
          <t>======
ID#AAABfYQmg7g
Jose    (2025-03-05 16:33:12)
Nombre del programa según el Catálogo de productos de la MGA: Consultar el Catálogo de productos de la MGA en el enlace: https://mgaayuda.dnp.gov.co/</t>
        </r>
      </text>
    </comment>
    <comment ref="L11" authorId="0">
      <text>
        <r>
          <rPr>
            <sz val="11"/>
            <color theme="1"/>
            <rFont val="Aptos Narrow"/>
            <family val="2"/>
            <scheme val="minor"/>
          </rPr>
          <t>======
ID#AAABfYQmg5w
Jose    (2025-03-05 16:33:12)
Total recursos comprometidos Meta Plan de Desarrollo: Corresponde en la mayor parte a los recursos del presupuesto de inversiones de la vigencia que se han comprometido hasta la fecha de corte para llevar a cabo la meta del plan de desarrollo,  a través de las diferentes fuentes de financiación
Nota: Los recursos comprometidos para la ejecución de la meta del Plan de Desarrollo se obtienen de la sumatoria de los recursos comprometidos en la ejecución de los diferentes proyectos, a través de las distintas fuentes de financiación, los cuales se relacionan en la línea inmediatamente siguiente donde se relacionan los de la meta del Plan.</t>
        </r>
      </text>
    </comment>
    <comment ref="W11" authorId="0">
      <text>
        <r>
          <rPr>
            <sz val="11"/>
            <color theme="1"/>
            <rFont val="Aptos Narrow"/>
            <family val="2"/>
            <scheme val="minor"/>
          </rPr>
          <t>======
ID#AAABfYQmg08
Jose    (2025-03-05 16:33:12)
Proyecto(s) y/o Acción(es): Corresponde a los proyectos y/o acciones que se han llevado a cabo para ejecutar las metas del plan de desarrollo. Estos deben colocarse en la línea siguiente donde se relaciona la meta del PDD (de producto) con su asignación presupuestal.</t>
        </r>
      </text>
    </comment>
    <comment ref="AG11" authorId="0">
      <text>
        <r>
          <rPr>
            <sz val="11"/>
            <color theme="1"/>
            <rFont val="Aptos Narrow"/>
            <family val="2"/>
            <scheme val="minor"/>
          </rPr>
          <t>======
ID#AAABfYQmg40
Jose    (2025-03-05 16:33:12)
Observaciones: Se colocan las observaciones que la Dependencia encuentre en la ejecución de las metas de resultado, de producto y de los proyectos. Para complementar la información del seguimiento a los proyectos es importante registrar en esta columna la cuantificación del retraso (en días), en caso de que exista y una breve descripción de sus causas, en caso de ser pertinente. Describir los limitantes e impases presentados para cumplir con la meta programada (recorte de presupuesto, etc.), así como cualquier otra explicación que sea importante registrar (indicar si el proyecto/acción o meta del plan de desarrollo finalizó sin llegar a un porcentaje del 100% y por qué; si su ejecución continúa en la próxima vigencia o si se da por terminada en la actual).</t>
        </r>
      </text>
    </comment>
    <comment ref="E12" authorId="0">
      <text>
        <r>
          <rPr>
            <sz val="11"/>
            <color theme="1"/>
            <rFont val="Aptos Narrow"/>
            <family val="2"/>
            <scheme val="minor"/>
          </rPr>
          <t>======
ID#AAABfYQmg10
Jose    (2025-03-05 16:33:12)
En esta columna se coloca el nombre del indicador a través del cual se va a medir la meta, ya sea de resultado o de producto (aprobado en el documento del plan de desarrollo).</t>
        </r>
      </text>
    </comment>
    <comment ref="F12" authorId="0">
      <text>
        <r>
          <rPr>
            <sz val="11"/>
            <color theme="1"/>
            <rFont val="Aptos Narrow"/>
            <family val="2"/>
            <scheme val="minor"/>
          </rPr>
          <t>======
ID#AAABfYQmg4c
Jose    (2025-03-05 16:33:12)
Unidad de medida del indicador de producto según el Catálogo de Productos de la MGA: Es la unidad de medida establecida en el catálogo de la MGA.</t>
        </r>
      </text>
    </comment>
    <comment ref="G12" authorId="0">
      <text>
        <r>
          <rPr>
            <sz val="11"/>
            <color theme="1"/>
            <rFont val="Aptos Narrow"/>
            <family val="2"/>
            <scheme val="minor"/>
          </rPr>
          <t>======
ID#AAABfYQmg00
Jose    (2025-03-05 16:33:12)
Vr. Inicial: es el valor del indicador al comenzar la vigencia en la que se diligencia el plan de acción.</t>
        </r>
      </text>
    </comment>
    <comment ref="H12" authorId="0">
      <text>
        <r>
          <rPr>
            <sz val="11"/>
            <color theme="1"/>
            <rFont val="Aptos Narrow"/>
            <family val="2"/>
            <scheme val="minor"/>
          </rPr>
          <t>======
ID#AAABfYQmg20
Jose    (2025-03-05 16:33:12)
Vr. Final: es el valor del indicador acumulado hasta la fecha de corte.</t>
        </r>
      </text>
    </comment>
    <comment ref="L12" authorId="0">
      <text>
        <r>
          <rPr>
            <sz val="11"/>
            <color theme="1"/>
            <rFont val="Aptos Narrow"/>
            <family val="2"/>
            <scheme val="minor"/>
          </rPr>
          <t>======
ID#AAABfYQmg64
Jose    (2025-03-05 16:33:12)
Recursos propios de ingresos corrientes de libre destinación</t>
        </r>
      </text>
    </comment>
    <comment ref="M12" authorId="0">
      <text>
        <r>
          <rPr>
            <sz val="11"/>
            <color theme="1"/>
            <rFont val="Aptos Narrow"/>
            <family val="2"/>
            <scheme val="minor"/>
          </rPr>
          <t>======
ID#AAABfYQmg3U
Jose    (2025-03-05 16:33:12)
Recursos propios de destinación específica</t>
        </r>
      </text>
    </comment>
    <comment ref="N12" authorId="0">
      <text>
        <r>
          <rPr>
            <sz val="11"/>
            <color theme="1"/>
            <rFont val="Aptos Narrow"/>
            <family val="2"/>
            <scheme val="minor"/>
          </rPr>
          <t>======
ID#AAABfYQmg1Y
Jose    (2025-03-05 16:33:12)
Sistema General de Participaciones</t>
        </r>
      </text>
    </comment>
    <comment ref="O12" authorId="0">
      <text>
        <r>
          <rPr>
            <sz val="11"/>
            <color theme="1"/>
            <rFont val="Aptos Narrow"/>
            <family val="2"/>
            <scheme val="minor"/>
          </rPr>
          <t>======
ID#AAABfYQmgyw
Jose    (2025-03-05 16:33:12)
Sistema General de Regalías</t>
        </r>
      </text>
    </comment>
    <comment ref="P12" authorId="0">
      <text>
        <r>
          <rPr>
            <sz val="11"/>
            <color theme="1"/>
            <rFont val="Aptos Narrow"/>
            <family val="2"/>
            <scheme val="minor"/>
          </rPr>
          <t>======
ID#AAABfYQmg8A
Jose    (2025-03-05 16:33:12)
Recursos  de cofinanciación</t>
        </r>
      </text>
    </comment>
    <comment ref="Q12" authorId="0">
      <text>
        <r>
          <rPr>
            <sz val="11"/>
            <color theme="1"/>
            <rFont val="Aptos Narrow"/>
            <family val="2"/>
            <scheme val="minor"/>
          </rPr>
          <t>======
ID#AAABfYQmg5s
Jose    (2025-03-05 16:33:12)
Recursos del Crédito</t>
        </r>
      </text>
    </comment>
    <comment ref="R12" authorId="0">
      <text>
        <r>
          <rPr>
            <sz val="11"/>
            <color theme="1"/>
            <rFont val="Aptos Narrow"/>
            <family val="2"/>
            <scheme val="minor"/>
          </rPr>
          <t>======
ID#AAABfYQmg5Q
Jose    (2025-03-05 16:33:12)
Recursos provenientes de otras fuentes incorporados en el presupuesto</t>
        </r>
      </text>
    </comment>
    <comment ref="S12" authorId="0">
      <text>
        <r>
          <rPr>
            <sz val="11"/>
            <color theme="1"/>
            <rFont val="Aptos Narrow"/>
            <family val="2"/>
            <scheme val="minor"/>
          </rPr>
          <t>======
ID#AAABfYQmgy8
Jose    (2025-03-05 16:33:12)
Suma de la inversión</t>
        </r>
      </text>
    </comment>
    <comment ref="T12" authorId="0">
      <text>
        <r>
          <rPr>
            <sz val="11"/>
            <color theme="1"/>
            <rFont val="Aptos Narrow"/>
            <family val="2"/>
            <scheme val="minor"/>
          </rPr>
          <t>======
ID#AAABfYQmg3A
Jose    (2025-03-05 16:33:12)
Recursos gestionados no incorporados en el presupuesto (GESTIONADOS, indicando Valor y Fuente)</t>
        </r>
      </text>
    </comment>
    <comment ref="V12" authorId="0">
      <text>
        <r>
          <rPr>
            <sz val="11"/>
            <color theme="1"/>
            <rFont val="Aptos Narrow"/>
            <family val="2"/>
            <scheme val="minor"/>
          </rPr>
          <t>======
ID#AAABfYQmg7k
Jose    (2025-03-05 16:33:12)
Recursos provenientes de las entidades descentralizadas</t>
        </r>
      </text>
    </comment>
    <comment ref="W12" authorId="0">
      <text>
        <r>
          <rPr>
            <sz val="11"/>
            <color theme="1"/>
            <rFont val="Aptos Narrow"/>
            <family val="2"/>
            <scheme val="minor"/>
          </rPr>
          <t>======
ID#AAABfYQmg4U
Jose    (2025-03-05 16:33:12)
Código BPIN: Corresponde al código con que se encuentra registrado el proyecto en el Banco de Programas y Proyectos Departamental. Nota: Los proyectos y/o acciones deben colocarse en la línea siguiente donde se relaciona la meta del PDD (de producto) y su asignación presupuestal.</t>
        </r>
      </text>
    </comment>
    <comment ref="X12" authorId="0">
      <text>
        <r>
          <rPr>
            <sz val="11"/>
            <color theme="1"/>
            <rFont val="Aptos Narrow"/>
            <family val="2"/>
            <scheme val="minor"/>
          </rPr>
          <t>======
ID#AAABfYQmg7Y
Jose    (2025-03-05 16:33:12)
Proyecto (s) y/o acción (es): Unidad operacional a través de la cual se materializan las metas de producto del Plan de Desarrollo. Nota: Los proyectos y/o acciones deben colocarse en la línea siguiente donde se relaciona la meta del PDD (de producto) y su asignación presupuestal.</t>
        </r>
      </text>
    </comment>
    <comment ref="Y12" authorId="0">
      <text>
        <r>
          <rPr>
            <sz val="11"/>
            <color theme="1"/>
            <rFont val="Aptos Narrow"/>
            <family val="2"/>
            <scheme val="minor"/>
          </rPr>
          <t>======
ID#AAABfYQmgzw
Jose    (2025-03-05 16:33:12)
Meta(s) Proyecto(s)/Acción(es): Valores absolutos, porcentajes o índices que se perseguirán con la ejecución del proyecto o acción durante la vigencia del plan de acción (un año). No debe confundirse con las metas del plan de desarrollo, las cuales se logran en la medida en que se cumplan las metas de los proyectos o acciones en cada plan de acción.</t>
        </r>
      </text>
    </comment>
    <comment ref="Z12" authorId="0">
      <text>
        <r>
          <rPr>
            <sz val="11"/>
            <color theme="1"/>
            <rFont val="Aptos Narrow"/>
            <family val="2"/>
            <scheme val="minor"/>
          </rPr>
          <t>======
ID#AAABfYQmgzU
Jose    (2025-03-05 16:33:12)
Valor Proyecto(s)/Acción(es): Corresponde al valor asignado al proyecto o ejecución de una acción.</t>
        </r>
      </text>
    </comment>
    <comment ref="AA12" authorId="0">
      <text>
        <r>
          <rPr>
            <sz val="11"/>
            <color theme="1"/>
            <rFont val="Aptos Narrow"/>
            <family val="2"/>
            <scheme val="minor"/>
          </rPr>
          <t>======
ID#AAABfYQmg2A
Jose    (2025-03-05 16:33:12)
Actividades propuestas proyecto(s) y/o acción(es): En esta columna se registran los pasos, etapas, tareas secuenciales que deben cumplirse dentro del proyecto o acción identificada.</t>
        </r>
      </text>
    </comment>
    <comment ref="AB12" authorId="0">
      <text>
        <r>
          <rPr>
            <sz val="11"/>
            <color theme="1"/>
            <rFont val="Aptos Narrow"/>
            <family val="2"/>
            <scheme val="minor"/>
          </rPr>
          <t>======
ID#AAABfYQmg1s
Jose    (2025-03-05 16:33:12)
Actividades ejecutadas Proyecto(s) y/o Acción(es): Se describen en forma clara y breve aquellas acciones realizadas hasta la fecha de corte en el marco del cumplimiento de la meta del proyecto o acción que la soporta.</t>
        </r>
      </text>
    </comment>
    <comment ref="AC12" authorId="0">
      <text>
        <r>
          <rPr>
            <sz val="11"/>
            <color theme="1"/>
            <rFont val="Aptos Narrow"/>
            <family val="2"/>
            <scheme val="minor"/>
          </rPr>
          <t>======
ID#AAABfYQmg0g
Jose    (2025-03-05 16:33:12)
Art. Pres./Año: Corresponde a(l)(los) número(s) de(l)(los) artículo(s) identificado(s) en el plan de inversiones del Departamento a través de(l)(los) cual(es) se ejecuta el proyecto. Se colocará como denominador el año en el cual se imputa al presupuesto dicho artículo.</t>
        </r>
      </text>
    </comment>
    <comment ref="AD12" authorId="0">
      <text>
        <r>
          <rPr>
            <sz val="11"/>
            <color theme="1"/>
            <rFont val="Aptos Narrow"/>
            <family val="2"/>
            <scheme val="minor"/>
          </rPr>
          <t>======
ID#AAABfYQmg68
Jose    (2025-03-05 16:33:12)
Registro Pres./Año: corresponde a(l)(los) registro(s) que se ha(n) generado para ejecutar los contratos a través de los cuales se ejecutan los proyectos.</t>
        </r>
      </text>
    </comment>
    <comment ref="AE12" authorId="0">
      <text>
        <r>
          <rPr>
            <sz val="11"/>
            <color theme="1"/>
            <rFont val="Aptos Narrow"/>
            <family val="2"/>
            <scheme val="minor"/>
          </rPr>
          <t>======
ID#AAABfYQmg2w
Jose    (2025-03-05 16:33:12)
Av. Físico Proyecto(s)/Acción(es)(%): Es el avance físico que hasta la fecha de corte presenta el proyecto o acción. Para hallar esta cantidad la fórmula es la siguiente:
IAFIS=  Suma (de avance de las actividades *el peso de la actividad)</t>
        </r>
      </text>
    </comment>
    <comment ref="AF12" authorId="0">
      <text>
        <r>
          <rPr>
            <sz val="11"/>
            <color theme="1"/>
            <rFont val="Aptos Narrow"/>
            <family val="2"/>
            <scheme val="minor"/>
          </rPr>
          <t>======
ID#AAABfYQmgzg
Jose    (2025-03-05 16:33:12)
Av. Financiero Proyecto(s)/Acción(es)(%): Es el  valor de lo que hasta la fecha de corte se ha ejecutado respecto del costo total presupuestado en el proyecto.</t>
        </r>
      </text>
    </comment>
  </commentList>
</comments>
</file>

<file path=xl/comments6.xml><?xml version="1.0" encoding="utf-8"?>
<comments xmlns="http://schemas.openxmlformats.org/spreadsheetml/2006/main">
  <authors>
    <author/>
  </authors>
  <commentList>
    <comment ref="E8" authorId="0">
      <text>
        <r>
          <rPr>
            <sz val="11"/>
            <color theme="1"/>
            <rFont val="Aptos Narrow"/>
            <family val="2"/>
            <scheme val="minor"/>
          </rPr>
          <t>======
ID#AAABfYQmg1c
Jose    (2025-03-05 16:33:12)
Dependencia: Nombre de la dependencia o entidad que presenta el plan de acción.</t>
        </r>
      </text>
    </comment>
    <comment ref="L8" authorId="0">
      <text>
        <r>
          <rPr>
            <sz val="11"/>
            <color theme="1"/>
            <rFont val="Aptos Narrow"/>
            <family val="2"/>
            <scheme val="minor"/>
          </rPr>
          <t>======
ID#AAABfYQmg0E
Usuario de Windows    (2025-03-05 16:33:12)
Eje programático: Nombre de los ejes, componentes, retos, desafíos o líneas estratégicas del Plan de Desarrollo que condensan los principales objetivos.</t>
        </r>
      </text>
    </comment>
    <comment ref="U8" authorId="0">
      <text>
        <r>
          <rPr>
            <sz val="11"/>
            <color theme="1"/>
            <rFont val="Aptos Narrow"/>
            <family val="2"/>
            <scheme val="minor"/>
          </rPr>
          <t>======
ID#AAABfYQmg3Y
Jose    (2025-03-05 16:33:12)
VIGENCIA: Es el año en el cual se presenta el seguimiento al plan de acción. De aquí en adelante la información que se reporta corresponde a lo que se ha ejecutado en dicho año.</t>
        </r>
      </text>
    </comment>
    <comment ref="E9" authorId="0">
      <text>
        <r>
          <rPr>
            <sz val="11"/>
            <color theme="1"/>
            <rFont val="Aptos Narrow"/>
            <family val="2"/>
            <scheme val="minor"/>
          </rPr>
          <t>======
ID#AAABfYQmg0I
Usuario de Windows    (2025-03-05 16:33:12)
Tema:Corresponde a los temas abordados en cada eje programático. Ejemplo: Deportes, Salud para cerrar brechas, Servicios públicos eficientes, etc.</t>
        </r>
      </text>
    </comment>
    <comment ref="L9" authorId="0">
      <text>
        <r>
          <rPr>
            <sz val="11"/>
            <color theme="1"/>
            <rFont val="Aptos Narrow"/>
            <family val="2"/>
            <scheme val="minor"/>
          </rPr>
          <t>======
ID#AAABfYQmg1Q
Usuario de Windows    (2025-03-05 16:33:12)
Fecha de corte: Corresponde a la fecha en la cual se realiza un corte temporal para efectos de recolección de la información sobre la ejecución de las metas, proyectos y/o acciones contenidos en el plan de acción.</t>
        </r>
      </text>
    </comment>
    <comment ref="E10" authorId="0">
      <text>
        <r>
          <rPr>
            <sz val="11"/>
            <color theme="1"/>
            <rFont val="Aptos Narrow"/>
            <family val="2"/>
            <scheme val="minor"/>
          </rPr>
          <t>======
ID#AAABfYQmg2Q
Jose    (2025-03-05 16:33:12)
Elaborado por: Nombre de la persona que diligencia el formato de seguimiento al plan de acción.</t>
        </r>
      </text>
    </comment>
    <comment ref="L10" authorId="0">
      <text>
        <r>
          <rPr>
            <sz val="11"/>
            <color theme="1"/>
            <rFont val="Aptos Narrow"/>
            <family val="2"/>
            <scheme val="minor"/>
          </rPr>
          <t>======
ID#AAABfYQmgzM
Usuario de Windows    (2025-03-05 16:33:12)
Responsable: Corresponde a la persona que está a cargo de la dependencia o entidad.</t>
        </r>
      </text>
    </comment>
    <comment ref="C12" authorId="0">
      <text>
        <r>
          <rPr>
            <sz val="11"/>
            <color theme="1"/>
            <rFont val="Aptos Narrow"/>
            <family val="2"/>
            <scheme val="minor"/>
          </rPr>
          <t>======
ID#AAABfYQmgzc
Jose    (2025-03-05 16:33:12)
Meta PDD: Es un propósito medible para poder llegar al objetivo, es la cuantificación del objetivo que se pretende alcanzar en un tiempo señalado (un año). No debe confundirse con las metas concebidas para todo el período de gobierno. Las metas a colocar son las programadas para la vigencia en la cual se diligencia el formato.</t>
        </r>
      </text>
    </comment>
    <comment ref="D12" authorId="0">
      <text>
        <r>
          <rPr>
            <sz val="11"/>
            <color theme="1"/>
            <rFont val="Aptos Narrow"/>
            <family val="2"/>
            <scheme val="minor"/>
          </rPr>
          <t>======
ID#AAABfYQmgyk
Jose    (2025-03-05 16:33:12)
Tipo de Meta: Pueden ser de resultado o de producto. (Colocar R o P, según sea el caso). Adicionar el código de referencia de  la dependencia.</t>
        </r>
      </text>
    </comment>
    <comment ref="E12" authorId="0">
      <text>
        <r>
          <rPr>
            <sz val="11"/>
            <color theme="1"/>
            <rFont val="Aptos Narrow"/>
            <family val="2"/>
            <scheme val="minor"/>
          </rPr>
          <t>======
ID#AAABfYQmgy0
Jose    (2025-03-05 16:33:12)
Resumen de logros alcanzados en la Meta: Es la descripción cuantitativa y detallada de lo que se ha cumplido de la meta en la vigencia hasta la fecha de corte con la ejecución de los distintos proyectos (detallando por municipio o localidad).</t>
        </r>
      </text>
    </comment>
    <comment ref="F12" authorId="0">
      <text>
        <r>
          <rPr>
            <sz val="11"/>
            <color theme="1"/>
            <rFont val="Aptos Narrow"/>
            <family val="2"/>
            <scheme val="minor"/>
          </rPr>
          <t>======
ID#AAABfYQmg0k
Usuario    (2025-03-05 16:33:12)
Grupo etáreo: Es la clasificación por edad de la población beneficiada.</t>
        </r>
      </text>
    </comment>
    <comment ref="M12" authorId="0">
      <text>
        <r>
          <rPr>
            <sz val="11"/>
            <color theme="1"/>
            <rFont val="Aptos Narrow"/>
            <family val="2"/>
            <scheme val="minor"/>
          </rPr>
          <t>======
ID#AAABfYQmg34
Usuario    (2025-03-05 16:33:12)
Grupo poblacional beneficiado: Es el grupo de personas impactadas con la ejecución de la meta.</t>
        </r>
      </text>
    </comment>
    <comment ref="V13" authorId="0">
      <text>
        <r>
          <rPr>
            <sz val="11"/>
            <color theme="1"/>
            <rFont val="Aptos Narrow"/>
            <family val="2"/>
            <scheme val="minor"/>
          </rPr>
          <t>======
ID#AAABfYQmg1k
Usuario    (2025-03-05 16:33:12)
Ejemplo: Proyectos de construcción de acueductos, alacantarillados, vías, entre otros.</t>
        </r>
      </text>
    </comment>
  </commentList>
</comments>
</file>

<file path=xl/sharedStrings.xml><?xml version="1.0" encoding="utf-8"?>
<sst xmlns="http://schemas.openxmlformats.org/spreadsheetml/2006/main" count="533" uniqueCount="232">
  <si>
    <t>SEGUIMIENTO DEL PLAN DE ACCIÓN DESDE LAS ACTIVIDADES Y PROYECTOS ENMARCADOS EN EL PLAN DE DESARROLLO</t>
  </si>
  <si>
    <t>VERSIÓN</t>
  </si>
  <si>
    <t>005</t>
  </si>
  <si>
    <t>FECHA DE APROBACIÓN</t>
  </si>
  <si>
    <t>1.1 DEPENDENCIA:</t>
  </si>
  <si>
    <t>VIGENCIA:</t>
  </si>
  <si>
    <t>1.3 TEMA:</t>
  </si>
  <si>
    <t>1.4 FECHA DE CORTE:</t>
  </si>
  <si>
    <t>1.5 ELABORADO POR:</t>
  </si>
  <si>
    <t>1.6 RESPONSABLE:</t>
  </si>
  <si>
    <t>1.7 Meta Plan de Desarrollo</t>
  </si>
  <si>
    <t>1.8 Tipo de Meta</t>
  </si>
  <si>
    <t>1.9 Indicador de la Meta PDD</t>
  </si>
  <si>
    <t xml:space="preserve">1.10 Av. Físico Meta PDD </t>
  </si>
  <si>
    <t xml:space="preserve"> Unidad de medida del indicador de producto según el Catálogo de Productos de la MGA</t>
  </si>
  <si>
    <t>Vr. 
Inicial</t>
  </si>
  <si>
    <t>Vr. 
Final</t>
  </si>
  <si>
    <t>Primera Infancia</t>
  </si>
  <si>
    <t>Jóvenes</t>
  </si>
  <si>
    <t>Adulto Mayor</t>
  </si>
  <si>
    <t>Mujer</t>
  </si>
  <si>
    <t>LGBTIQ+</t>
  </si>
  <si>
    <t>Víctimas y Desplazados</t>
  </si>
  <si>
    <t>Etnias</t>
  </si>
  <si>
    <t>PcD</t>
  </si>
  <si>
    <t>Migrantes y Retornados</t>
  </si>
  <si>
    <t>Veteranos</t>
  </si>
  <si>
    <t>RPCLD</t>
  </si>
  <si>
    <t>RPDE</t>
  </si>
  <si>
    <t>SGP</t>
  </si>
  <si>
    <t>SGR</t>
  </si>
  <si>
    <t xml:space="preserve">Cofinanciación </t>
  </si>
  <si>
    <t>Crédito</t>
  </si>
  <si>
    <t>Otras fuentes  (Incorporadas al Presupuesto)</t>
  </si>
  <si>
    <t>Total Inversión</t>
  </si>
  <si>
    <t xml:space="preserve"> GESTIONADOS (no incorporados al presupuesto)</t>
  </si>
  <si>
    <t>Entes 
descentralizados</t>
  </si>
  <si>
    <t>Código BPIN</t>
  </si>
  <si>
    <t>Valor Proyecto(s)/ Acción(es)</t>
  </si>
  <si>
    <t>Actividades propuestas Proyecto(s) y/o Acción(es)</t>
  </si>
  <si>
    <t>Actividades ejecutadas Proyecto(s) y/o Acción(es)</t>
  </si>
  <si>
    <t>Art.Pres./Año</t>
  </si>
  <si>
    <t xml:space="preserve"> Registro Pres./Año</t>
  </si>
  <si>
    <t>Av. Físico Proyecto(s)/Acción(es) (%)</t>
  </si>
  <si>
    <t>Av. Finan. Proyecto(s)/Acción(es) (%)</t>
  </si>
  <si>
    <t xml:space="preserve"> Vr</t>
  </si>
  <si>
    <t>Fuente</t>
  </si>
  <si>
    <t>xx</t>
  </si>
  <si>
    <t>Adulto</t>
  </si>
  <si>
    <t>Animalistas</t>
  </si>
  <si>
    <t>Grupo religiosos</t>
  </si>
  <si>
    <t>Total</t>
  </si>
  <si>
    <t>Infancia y adelocencia</t>
  </si>
  <si>
    <t>1.12 Nombre del Programa según el Catálogo de productos de la MGA</t>
  </si>
  <si>
    <t xml:space="preserve">1.13 Total recursos comprometidos Meta PDD </t>
  </si>
  <si>
    <t>1.14 Proyecto(s) y/o acción(es)</t>
  </si>
  <si>
    <t>1.11
Resumen de logros alcanzados en la Meta</t>
  </si>
  <si>
    <t>1.15 Observaciones</t>
  </si>
  <si>
    <t>Definición del Indicador del Plan de Desarrollo</t>
  </si>
  <si>
    <t>Proyecto(s) y/o Acción(es)</t>
  </si>
  <si>
    <t>Toda la población
(Se emplea cuando no se puede segmentar en ninguno de los anteriores)</t>
  </si>
  <si>
    <t>1.16 Grupo etario</t>
  </si>
  <si>
    <t>1.17 Grupo de interés beneficiado</t>
  </si>
  <si>
    <t>Forma DEG-018. Parte A</t>
  </si>
  <si>
    <t>Forma DEG-018. Parte B</t>
  </si>
  <si>
    <t>Meta(s) Proyecto(s)/Acción(es)</t>
  </si>
  <si>
    <t>SECRETARIA DE PLANEACION</t>
  </si>
  <si>
    <t>Sensibilizar 2.500 personas con el uso de la bicicleta como medio de transporte</t>
  </si>
  <si>
    <t>MR1 ITA</t>
  </si>
  <si>
    <t>Personas sensibilizadas sobre el uso de la bicicleta como medio de transporte.</t>
  </si>
  <si>
    <t>Realizar una (1) campaña para promover  el uso de la bicicleta como medio de  transporte sostenible</t>
  </si>
  <si>
    <t>MP 1.1 ITA</t>
  </si>
  <si>
    <t>Campaña para promover el uso de la bicicleta realizada</t>
  </si>
  <si>
    <t>Número</t>
  </si>
  <si>
    <t>Seguridad de transporte</t>
  </si>
  <si>
    <t>CICLOVIAS SEGURAS</t>
  </si>
  <si>
    <t>1. Realizar una (1) campaña  Puntos seguros para ciclistas
2. Realizar campaña  Ciclo Paseos</t>
  </si>
  <si>
    <t xml:space="preserve">1. Puntos seguros: Con el fin de integrar la salud y el deporte e incentivar la práctica del ciclismo como un estilo de vida, se brinda un espacio seguro para los ciclistas durante su desplazamiento en la vía al mar y en la vía prosperidad del departamento del Atlántico. Lo anterior, a través del montaje de una carpa para salvaguardar del sol, combinando chequeos de salud para medir la presión arterial, pulso y otros signos vitales por parte de profesionales de la salud que proporcionan consejos personalizados sobre hábitos saludables; y mantenimiento de bicicletas, así como también ofrecer hidratación y refrigerios. 
2. Ciclo paseos: Esta campaña consiste en realizar el montaje de evento con fines pedagógicos y lúdicos en diferentes municipios del departamento con el fin de brindar una tarde divertida a los asistentes y divulgar el mensaje propositivo del instituto. </t>
  </si>
  <si>
    <t>Instituto de Tránsito del Atlántico</t>
  </si>
  <si>
    <t>2.1 Gestión Ambiental y Cambio Climático</t>
  </si>
  <si>
    <t>2. Atlántico con Sostenibilidad Ambiental</t>
  </si>
  <si>
    <t>Carlos Mafio Granados Buitragos</t>
  </si>
  <si>
    <t>MR2 ITA</t>
  </si>
  <si>
    <t>Número de fallecidos en siniestros viales en los municipios de jurisdicción del Instituto de Tránsito del Atlántico</t>
  </si>
  <si>
    <t>Realizar 3000 operativos de regulación y control con promotores viales en los puntos críticos dentro de municipios de jurisdicción del Institutto de Tránsito del Atlántico.</t>
  </si>
  <si>
    <t>MP 2.1 ITA</t>
  </si>
  <si>
    <t>Operativos de regulación y control con promotores viales en los puntos críticos dentro de municipios de jurisdicción del Instituto de Tránsito del Atlántico</t>
  </si>
  <si>
    <t>CONTROL OPERATIVO</t>
  </si>
  <si>
    <t>• Orientar la circulación en las intersecciones en horas de mayor flujo vehicular para disminuir los embotellamientos en los municipios beneficiarios.
• Vigilar y permanecer en aquellos tramos de alta ocurrencia de accidentes para que los actores viales respeten y extremen las medidas de seguridad al cruzar las vías del municipio.
• Incentivar el uso de los cruces seguros, dando prioridad a los actores viales vulnerables.
• Brindar apoyo a los agentes de tránsito del Departamento del Atlántico y la Policía de Tránsito y Transporte en el desarrollo de los operativos de control de tránsito y seguridad vial en las vías del Departamento.
• Brindar apoyo en las diferentes actividades que se realizan en los municipios y que sean lideradas por la Gobernación del Atlántico, el Transito del Atlántico y las que autorice el supervisor de contrato.
• Vigilar y permanecer en las entradas de las instituciones educativas en donde se generen cruces seguros de vías para los estudiantes.
• Apoyar las jornadas pedagógicas de educación y seguridad vial contemplados en este proyecto.</t>
  </si>
  <si>
    <t>Implementar una (1) estrategia de educación vial, urbanismo táctico para niños, niñas y adolescentes</t>
  </si>
  <si>
    <t>MP 2.2 ITA</t>
  </si>
  <si>
    <t>Estrategia de educación vial para niños, niñas y adolescentes implementadas</t>
  </si>
  <si>
    <t>MOVILIDAD ESCOLAR</t>
  </si>
  <si>
    <t>Implementar una (1) estrategia de movilidad escolar en instituciones educativas en los municipios de jurisdiccion del Departamento</t>
  </si>
  <si>
    <t>• Realizar actividades ludico pedagogicas con niños, niñas y adolescentes en las instituciones educativas con mensajes alusivos a seguridad vial.</t>
  </si>
  <si>
    <t>Implementar tres (3)  estrategias de  prevención y seguridad vial dirigidas a motociclistas, ciclistas y conductores</t>
  </si>
  <si>
    <t>MP 2.3 ITA</t>
  </si>
  <si>
    <t>Estrategia de  prevención y seguridad vial dirigido a motociclistas, ciclistas y conductores implementada</t>
  </si>
  <si>
    <t>EDUCACIÓN VIAL</t>
  </si>
  <si>
    <t>Implementar cuatro estrategias de  prevención y seguridad vial dirigidas a motociclistas, ciclistas y conductores y realizar una (1) campaña para promover la educación y seguridsd vial</t>
  </si>
  <si>
    <t>Realizar 825 operativos de control vial con agentes de transito  en los municipios de jurisdiccion del Instituto de Transito del Atlantico</t>
  </si>
  <si>
    <t>MP 2.4 ITA</t>
  </si>
  <si>
    <t>Operativos de control vial con agentes de transito  en los municipios de jurisdiccion del Instituto de Transito del Atlantico realizados</t>
  </si>
  <si>
    <t>Realizar operativos de control vial con agentes de transito  en los municipios de jurisdiccion del Instituto de Transito del Atlantico</t>
  </si>
  <si>
    <t>1. Contratación de personal de apoyo.
2. Contratar el servicio de grua para el traslado de los vehiculos inmovilizados por infracciones a la normas de transito y los involucrados en accidentes de transito en las vias departamentales del Atlantico.
3. Adquisicion de dotacion para agentes
4. Mantenimiento de vehiculos 
5. Contratación de vehiculos para la realizacion de operativos en las vias del departamento.
6. Suministro de combustible para patrullas de agentes en operativos</t>
  </si>
  <si>
    <t>MP 2.5 ITA</t>
  </si>
  <si>
    <t>Kilómetros de vias secundarias demarcadas</t>
  </si>
  <si>
    <t>Kilómetros</t>
  </si>
  <si>
    <t>SEÑALIZACION Y DEMARCACION</t>
  </si>
  <si>
    <t>Demarcación  de vías secundarias en el departamento.
Instalacion de señales verticales  en los municipios de jurisdicción del Institutto de Tránsito del Atlántico</t>
  </si>
  <si>
    <t>MP 2.6 ITA</t>
  </si>
  <si>
    <t>Señales verticales instaladas en los municipios de jurisdicción del Institutto de Tránsito del Atlántico</t>
  </si>
  <si>
    <t>Mantener 15 Cámaras de control de velocidad para la prevención de accidentes en las vias, instaladas en los municipios de jurisdicción del Institutto de Tránsito del atlántico</t>
  </si>
  <si>
    <t>MP 2.7 ITA</t>
  </si>
  <si>
    <t>Cámaras de control de velocidad instaladas mantenidas</t>
  </si>
  <si>
    <t>MOVILIDAD SEGURA</t>
  </si>
  <si>
    <t>Realizar mantenimiento de 15 camaras para la prevención de siniestros viales</t>
  </si>
  <si>
    <t>Organización, gestión parcial, suministro, implementación, montaje, programación, operación, administración, mantenimiento, expansión y puesta en funcionamiento del servicio de detección electrónica de infracciones de tránsito en el departamento del Atlántico, así como el acompañamiento y gestión al cobro coactivo y todo lo relacionado con la prueba de la infracción, recaudo de las multas con excepción de la regulación, el control, valoración de pruebas, la vigilancia y la orientación de la función administrativa, que corresponderá en todo momento al Instituto de Transito del Atlántico.</t>
  </si>
  <si>
    <t>3. Atlántico con Sostenibilidad Productiva</t>
  </si>
  <si>
    <t>3.2 Articulación y Conectividad Multimodal Regional y Local</t>
  </si>
  <si>
    <t>X</t>
  </si>
  <si>
    <t>MR3 ITA</t>
  </si>
  <si>
    <t>Resumen MDD - Componente de gestión - Índice de la Política de servicio al ciudadano</t>
  </si>
  <si>
    <t>Implementar una (1) estrategía de gestión comercial y redes sociales</t>
  </si>
  <si>
    <t>MP 3.1 ITA</t>
  </si>
  <si>
    <t>Estrategia de gestión comercial y redes sociales implementada</t>
  </si>
  <si>
    <t>Fortalecimiento a la gestión y dirección de la administración pública territorial</t>
  </si>
  <si>
    <t>FORTALECIMIENTO DE GESTION INSTITUCIONAL</t>
  </si>
  <si>
    <t>MP 3.2 ITA</t>
  </si>
  <si>
    <t>Sede Operativa Adecuada</t>
  </si>
  <si>
    <t>ADECUACIONES LOCATIVAS</t>
  </si>
  <si>
    <t>Adecuar y realizar mantenimiento de las sedes operativas del Instituto</t>
  </si>
  <si>
    <t xml:space="preserve">Actualizar el sistema de trámites virtuales del Instituto de Tránsito del Atlántico </t>
  </si>
  <si>
    <t>MP 3.3ITA</t>
  </si>
  <si>
    <t>Sistema de trámites virtuales actualizado</t>
  </si>
  <si>
    <t>TRANSITO DIGITAL</t>
  </si>
  <si>
    <t>MR 3.5 ITA</t>
  </si>
  <si>
    <t>Expedientes del parque autotmotor digitalizados</t>
  </si>
  <si>
    <t>GESTION DOCUMENTAL</t>
  </si>
  <si>
    <t>Herramienta tecnologica de visualización de expedientes de vehículos</t>
  </si>
  <si>
    <t>Implementar una (1) estrategia movil de oferta de servicios en los municipios de jurisdicción del Instituto de Transito del Atlantico</t>
  </si>
  <si>
    <t>MR 3.6 ITA</t>
  </si>
  <si>
    <t>Estrategia móvil de oferta de servicios implementadas</t>
  </si>
  <si>
    <t>TRANSITO EN RUTA</t>
  </si>
  <si>
    <t>Implementar la campaña móvil de ofertas de servicio en los municipios de jurisdicción del ITA.</t>
  </si>
  <si>
    <t>MP 3.4 ITA</t>
  </si>
  <si>
    <t>Sistema de gestión documental actualizado</t>
  </si>
  <si>
    <t>3. Atlántico con Sostenibilidad Gubernamental</t>
  </si>
  <si>
    <t>4.1. Buen Gobierno y Tranasparencia</t>
  </si>
  <si>
    <t>2. Atlántico con Sostenibilidad Gubernamental</t>
  </si>
  <si>
    <t>2.3.2.02.02.009</t>
  </si>
  <si>
    <t>Vincular 61 promotores y 3 supervisores viales para realizar operativos de regulacion en los puntos criticos de los municipios de jurisdiccion del transito</t>
  </si>
  <si>
    <t>2.3.2.02.02.008</t>
  </si>
  <si>
    <t>2025.TRA.01.000127</t>
  </si>
  <si>
    <t>2.3.2.02.02.009
2.3.2.02.02.009</t>
  </si>
  <si>
    <t>2025.TRA.01.000127
2025.TRA.01.000111</t>
  </si>
  <si>
    <t>2025.TRA.01.000126</t>
  </si>
  <si>
    <t>2024.TRA.01000879</t>
  </si>
  <si>
    <t>2025.TRA. 01.000110
2025.TRA. 01.000111</t>
  </si>
  <si>
    <t>2025.TRA.01.000135</t>
  </si>
  <si>
    <t>2025.TRA.01000058
2025.TRA.01000052</t>
  </si>
  <si>
    <t>Las actividades que se encuentran en cotratación o no tienen documentos precontractuales a la fecha, no cuentan con RP</t>
  </si>
  <si>
    <t>MSE</t>
  </si>
  <si>
    <t>1. Mejoramiento de la Gestion PQRS Y de gestion administrativa                         2. Apoyo Logistico en el manejo de las campañas institucionales                                    3. Fortalecimiento de comunicaciones                                              4.Fortalecimiento de la Gestion comercial</t>
  </si>
  <si>
    <t xml:space="preserve">2.3.2.02.02.008 </t>
  </si>
  <si>
    <t>Actualizar la plataforma tecnologica  con los desarrollos necesarios para la parametrizacion de los tramites virtuales, y renovacion de la plataforma de pagos en consulta y pago en linea, adquisiciones de servicios seguridad digital y gestion de PQRSD.</t>
  </si>
  <si>
    <t>1. Herramienta tecnologica de visualización de expedientes de vehículos                                                                                                2. Apoyar la gestión documental de la entidad realizando actividades de archivo, organización y digitalización de documentos con el fin de establecer la prestación del servicio a los usuarios</t>
  </si>
  <si>
    <t xml:space="preserve">Digitalizacion y visualizacion de Expedientes de vehiculos </t>
  </si>
  <si>
    <t>Actualizar un (1) software de gestión documental del Instituto de Transito del Atlántico</t>
  </si>
  <si>
    <t>N/A</t>
  </si>
  <si>
    <r>
      <t xml:space="preserve">1.2 EJE PROGRAMÁTICO: </t>
    </r>
    <r>
      <rPr>
        <sz val="9"/>
        <rFont val="Times New Roman"/>
        <family val="1"/>
      </rPr>
      <t xml:space="preserve"> </t>
    </r>
  </si>
  <si>
    <r>
      <t xml:space="preserve">1.2 EJE PROGRAMÁTICO: </t>
    </r>
    <r>
      <rPr>
        <sz val="9"/>
        <color theme="1"/>
        <rFont val="Times New Roman"/>
        <family val="1"/>
      </rPr>
      <t xml:space="preserve"> </t>
    </r>
  </si>
  <si>
    <t>2025.TRA.01.000061
2025,TRA,01,000140</t>
  </si>
  <si>
    <t>Aun no se cuenta con fecha estimada para el inicio de la campaña</t>
  </si>
  <si>
    <t>Luis Enrique Gómez Issa</t>
  </si>
  <si>
    <t>Se han realizado dos campañas para promover el uso de la bicicleta que corresponde una al desarrollo de1 Ciclo paseo en el mes de septiembre y octubre y la segunda es la ejecución de puntos seguros para ciclistas todos los domingos.
1. Puntos Seguros
2. Ciclo Paseos</t>
  </si>
  <si>
    <t>Disminuir a 52 el numero fallecidos por siniestros viales en los municipios de jurisdicción del Instituto de Tránsito del Atlántico</t>
  </si>
  <si>
    <t>Realizar 4000 operativos de regulación y control con promotores viales en los puntos críticos dentro de municipios de jurisdicción del Institutto de Tránsito del Atlántico.</t>
  </si>
  <si>
    <t>Demarcar147 km de vías secundarias en el departamento</t>
  </si>
  <si>
    <t>35,8Km</t>
  </si>
  <si>
    <t>Instalar  690 señales verticales en los municipios de jurisdicción del Instituto de Tránsito del atlántico</t>
  </si>
  <si>
    <t>Incrementar a 45,8 el índice de la Política de servicio al ciudadano</t>
  </si>
  <si>
    <t>Adecuar una (1) sede operativa del Institutto de Tránsito del Atlántico.
(Se realizará la zona VIP de atención, que equivale al 0,4)</t>
  </si>
  <si>
    <t>Se realizaron adecuaciones  locativas en la sede de Baranoa del ITA de acuerdo al cronograma establecido para construir la zona VP de atencion al ciudadano.</t>
  </si>
  <si>
    <t>Se realizaron las adecuaciones locativas de acuerdo al cronograma en la sede operativa de Baranoa del ITA.</t>
  </si>
  <si>
    <t>2.3.2.02.02.005</t>
  </si>
  <si>
    <t>Actualizar el sistema de trámites virtuales del Instituto de Tránsito del Atlántico.
( Se adelantará laimplementación de un tramite en linea que que equivale a 0,55</t>
  </si>
  <si>
    <t>Se habilitó el botón de pago PSE para la cancelación de comparendos electrónicos a través de la página web de la entidad, facilitando así el acceso y la eficiencia en los procesos de pago por parte de los ciudadanos.</t>
  </si>
  <si>
    <t xml:space="preserve">  2025.TRA.01.000162  2025.TRA.01.000164  </t>
  </si>
  <si>
    <t>Actualizar la versión de la plataforma de Gestión documental (ORFEO)</t>
  </si>
  <si>
    <t xml:space="preserve">2.3.2.02.02.008  </t>
  </si>
  <si>
    <t>2025.TRA.01.000282</t>
  </si>
  <si>
    <t>Digitalizar 3000 expedientes del parque automotor del Instituto de Tránsito del Atlántico</t>
  </si>
  <si>
    <t xml:space="preserve">2.3.2.02.02.008  2.1.2.02.02.006.06 </t>
  </si>
  <si>
    <t>Se desarrollo una estrategia de gestión comercial visitando concesionarios, las escuelas de conducción y se ha partcipado en ferias en los municipio del Atlántico, ademas se han realizado campañas publicitarias en las diferentes redes sociales como Meta, X, Instagram logrando asi mayor visualización de nuestra población objetivo</t>
  </si>
  <si>
    <t>2025.TRA.01.000333         2025.TRA.01.00.437            2025.TRA.01.000462</t>
  </si>
  <si>
    <t xml:space="preserve">2025.TRA.01.000073  2025.TRA.01.000076  2025.TRA.01.000077 2025.TRA.01.000078  2025.TRA.01.000079  2025.TRA.01.000080  2025.TRA.01.000081  2025.TRA.01.000082  2025.TRA.01.000083  2025.TRA.01.000084  2025.TRA.01.000088  2025.TRA.01.000094  2025.TRA.01.000099  2025.TRA.01.000135 2025.TRA.01.000136 2025.TRA.01.000137  2025.TRA.01.000138  2025.TRA.01.000157  2025.TRA.01.000158  2025.TRA.01.000242 2025.TRA.01.000285 2025.TRA.01.000287 2025.TRA.01.000343             2025.TRA.01.000496 2025.TRA.01.000500 2025.TRA.01.000502 2025.TRA.01.000 513   2025.TRA.01.000 570 2025.TRA.01.000 571 2025.TRA.01.000 597  2025.TRA.01.000 465  2025.TRA.01.000 497  2025.TRA.01.000 556  2025.TRA.01.000 569         </t>
  </si>
  <si>
    <t xml:space="preserve">Se implementó el desembargo automatico a través de la página web de la entidad </t>
  </si>
  <si>
    <t xml:space="preserve"> Desarrollo y activacion del desembargo automatico  a través de la página web de la entidad, la cula esta enlazada con el sistema QUIPUX .</t>
  </si>
  <si>
    <t>Se han digitalizado 2046 expedientes del parque automotor del Instituto de Transito del Atlantico</t>
  </si>
  <si>
    <t xml:space="preserve">  2025.TRA.01.000074   2025.TRA.01.000075  2025.TRA.01.000085  2025.TRA.01.000086  2025.TRA.01.000087  2025.TRA.01.000089  2025.TRA.01.000090  2025.TRA.01.000091  2025.TRA.01.000154  2025.TRA.01.000155  2025.TRA.01.000163  2025.TRA.01.000243  2025.TRA.01.000244  2025.TRA.01.000247  2025.TRA.01.000248  2025.TRA.01.000288  2025.TRA.01.000290  2025.TRA.01.000291  2025.TRA.01.000293 2025.TRA.01.000494                          2025.TRA.01.000495 2025.TRA.01.000506  2025.TRA.01.000507  2025.TRA.01.000507  2025.TRA.01.000510  2025.TRA.01.000511  2025.TRA.01.000512  2025.TRA.01.000568 2025.TRA.01.000579 2025.TRA.01.000631  2025.TRA.01.000658 2025.TRA.01.000659 2025.TRA.01.000663 2025.TRA.01.000667  </t>
  </si>
  <si>
    <t>Se realizaron adecuaciones  locativas en la sede de Baranoa del ITA de acuerdo al cronograma establecido para construir la zona VIP de atencion al ciudadano.</t>
  </si>
  <si>
    <t>La implementación de la nueva herramienta documental Documental Orfeo NG se encuentra en fase III</t>
  </si>
  <si>
    <t>Se han ejecutado 54 activaciones de puntos seguros para ciclistas, logrando impactar más de 31000 ciclistas Y 6 Coclopaseos impactando a mas 4000 ciclistas en los municipios de Barania, Repelon, Candelaria, Luruaco, Santa Lucia y Manatí</t>
  </si>
  <si>
    <t>El contrato Licitación LP-001-2024 finalizó en el mes de febrero y se suscribió un nuevo contrato el 25 de julio.</t>
  </si>
  <si>
    <t xml:space="preserve">Se está ejecutando una (1) estrategia para la educación vial, urbanismo táctico para niños, niñas y adolescentes, por medio de la actividades ludico pedagogicas con niños, niñas y adolescentes en las instituciones educativas con mensajes alusivos a seguridad vial. 
Seguridad Vial al Colegio, viviendo como niños en un mundo de adultos: A partir de la campaña se logró impactar 3,169 niños y niñas de 1° a 5° de primaria de 22 instituciones educativas del departamento del Atlántico. Se proyecta iniciar la fase en adolescentes en el segundo semestre del año.
La campaña en la fase de adolescentes se encuentra programada a ejecutar en el segundo semestre del año.
</t>
  </si>
  <si>
    <t>Se han realizado 54 activaciones impactando a más de 35000 ciclistas</t>
  </si>
  <si>
    <t>Se han ejecutado 54 activaciones de puntos seguros para ciclistas, logrando impactar más de 35771 ciclistas superando la meta fina establecida</t>
  </si>
  <si>
    <t>En el marco del convenio en los meses de Febrero a Marzo, se vincularon 61 promotores viales y 3 supervisores, quienes fueron distribuidos en los 16 municipios bajo la jurisdicción del Instituto de Tránsito del Atlántico. Sin embargo, debido a la demanda de los municipios y a solicitud de la Gobernación del Atlántico para atender el corredor universitario, en el mes de Junio se amplió la cobertura operativa a 66 promotores viales, fortaleciendo la presencia en puntos de alta concurrencia y complejidad vial.
La cantidad de servicios realizados son las siguientes:
Servicios Recurrentes
- Durante el Primer Trimestre:
Febrero: 460
Marzo: 460
- Durante el Segundo Trimestre:
Abril: 460
Mayo: 460
Junio: 480
- Durante el Tercer Trimestre se complementa la información de la siguiente manera:
Julio: 500
Agosto: 460
Total: 3.280 servicios de Lunes a Viernes
Servicios Ocasionales
- Durante el Primer Trimestre:
Febrero: 23
Marzo: 34
- Durante el Segundo Trimestre:
Abril: 46
Mayo: 19
Junio: 23
- Durante el Tercer Trimestre se complementa la información de la siguiente manera:
Julio: 24
Agosto:33
Total: 202 servicios ocasionales en los Municipios
En total se realizaron 3.482 servicios
Entre los municipios con mayor presencia se encuentran Baranoa, Juan de Acosta, Tubará, Piojó, Usiacurí y Luruaco, donde se han llevado a cabo operativos en horarios estratégicos para minimizar riesgos, como las entradas y salidas escolares. Además, en el mes de Junio se incluyó una institución educativa de Palmar de Varela.
Durante el mes de septiembre se mantuvo la operación diaria del equipo de promotores viales en los 16 municipios, conservándose la intervención en 15 instituciones educativas y 8 puntos críticos. Para este mes se contó con la participación de 70 promotores y 3 supervisores, quienes prestaron un total de 550 servicios recurrentes en colegios y puntos de flujo. Adicionalmente, se llevaron a cabo 34 servicios ocasionales, correspondientes a festivales, ferias comunitarias, ciclorutas, actividades deportivas, regulación en playas y eventos especiales solicitados por las administraciones municipales. En total se prestaron 584 servicios, reforzando la presencia institucional en sectores priorizados y contribuyendo a la mejora continua de la movilidad y la seguridad vial.
En octubre se sostuvo la operación interviniendo nuevamente 15 instituciones educativas y 8 puntos críticos priorizados por siniestralidad y necesidad operativa. Para este periodo el equipo operativo estuvo conformado por 72 promotores y 3 supervisores, quienes realizaron 460 servicios recurrentes dirigidos a la regulación de flujos vehiculares, acompañamiento peatonal y ordenamiento de cruces escolares. Así mismo, se ejecutaron 24 servicios ocasionales, derivados de campañas educativas, eventos deportivos, actividades comunitarias y solicitudes de los municipios. En total, octubre cerró con 484 servicios, consolidando la presencia continua del equipo en los municipios del Atlántico y fortaleciendo las acciones de prevención y movilidad segura.
Teniendo en cuenta el comportamiento operativo registrado entre febrero y octubre, se proyecta que para los meses de noviembre y diciembre se mantenga la atención en las 15 instituciones educativas y los 8 puntos críticos priorizados, con un promedio de 460 servicios recurrentes por mes, lo que representaría alrededor de 920 servicios adicionales para el cierre del año.
En cuanto a los servicios ocasionales, considerando la tendencia observada durante los meses previos con un promedio cercano a 28 intervenciones mensuales, se estima que durante noviembre y diciembre se realicen entre 50 y 60 servicios ocasionales en total, asociados principalmente a eventos comunitarios, actividades turísticas y campañas institucionales propias del fin de año.
Balance con corte a diciembre de 2025
Con la proyección realizada, el consolidado anual podría alcanzar aproximadamente 5.530 servicios, fortaleciendo la presencia operativa y la capacidad de respuesta del equipo en los municipios del departamento del Atlántico, logrando mantener la presencia en los municipios, ampliar la cobertura en colegios y puntos críticos y responder con mayor rapidez a las situaciones especiales que se presenten, construyendo así una movilidad más segura y ordenada para todos.</t>
  </si>
  <si>
    <t>Mediante el convenio ESAL 001 de 2025 el Instituto de Tránsito del Atlántico realiza acompañamiento recurrente en instituciones educativas, sitios especiales y eventos de los municipios con jurisdicción del Atlántico.
Se contó con 61 promotores y 3 supervisores desde el 30 de enero hasta el 30 de septiembre, dónde se ejecutaron las siguientes actividades:
•Orientar la circulación en intersecciones
•Vigilar y permanecer en puntos críticos.
•Incentivar el uso de los cruces seguros
•Brindar apoyo en operativos de control.
•Brindar apoyo en las diferentes actividades municipales y departamentales de la gobernación e ITA.
•Vigilar y permanecer en las entradas de las instituciones educativas.
•Apoyar las jornadas pedagógicas de educación y seguridad vial.
De igual manera, se realizaron servicios recurrente en Institutciones Educativas y puntos críticos  en siniestralidad, conflictos viales o alta afluencia vehicular y peatonal.</t>
  </si>
  <si>
    <t>Se está ejecutando una (1) estrategia para la educación vial, urbanismo táctico para niños, niñas y adolescentes, por medio de la actividades ludico pedagogicas con niños, niñas y adolescentes en las instituciones educativas con mensajes alusivos a seguridad vial. 
Seguridad Vial al Colegio, viviendo como niños en un mundo de adultos: A partir de la campaña se logró impactar 3,169 niños y niñas de 1° a 5° de primaria de 22 instituciones educativas del departamento del Atlántico. Se proyecta iniciar la fase en adolescentes en el segundo semestre del año.
La campaña en la fase de adolescentes en su ejecución de octubre logró impactar 427 adolescentes de los grandos de 6° a 9° grado de secundaria de 6 instituciones educativas.</t>
  </si>
  <si>
    <t>A partir de la campaña se logró impactar 3,169 niños y niñas de 1° a 5° de primaria de 22 instituciones educativas del departamento del Atlántico. En la campaña en adolescentes ejectada en el mes de octubre se logró impactar 6 instituciones educativas con 427 adolescentes de 6° a 9° grado de secundaria.</t>
  </si>
  <si>
    <t>Se encuentran en implementación 10 estrategias de prevención y seguridad vial dirigida a motociclistas, ciclistas y conductores de la siguiente manera:
 1. GOZA AL SON DE LA SEGURIDAD VIAL: El Instituto de Tránsito del Atlántico implementó la campaña de educación vial en ocho (8) municipio de su jurisdicción. Con un recorrido pedagógico de educación y concientización sobre la seguridad vial y la prevención, se pretende llegar a impactar a todos los atlanticenses para que disfruten y se movilicen con precaución durante el desarrollo de los desfiles y actividades de pre-carnaval y Carnaval del Atlántico 2025.
 Actores impactados: Juan de Acosta (9.795), Santo Tomás (14.260), Baranoa (12.502), Vía al mar (2.580), Sabanalarga (5.528), Campo de la Cruz (3.890), Manatí (2.987) y Palmar de Varela (4.200), más la cantidad de personas impactadas dentro del casco urbano del municipio logrando abarcar 55.742 actores viales.
 2. VÍAS MAS LIMPIAS, MAS SEGURAS: Con esta campaña se buscó generar cultura vial, enfatizando en que los actores viales deben ayudar a tener vías más limpias y más seguras, para garantizar la seguridad vial y prevenir accidentes, ya que los desechos generan contaminación ambiental y pueden provocar incendios, además de reducir la visibilidad y poner en riesgo la seguridad de todos.
 2.1. Temáticas de la campaña: 
 • Respeto a las señales de tránsito
 • Respeto a los límites de velocidad
 • Utilizar el cinturón de seguridad 
 • No arrojar basura a la vía
 • No consumir alcohol si va a conducir
 Actores impactados: Polonuevo (380), Santo Tomás (760), Palmar de Varela (600), Baranoa (1.650), Juan de Acosta (600).
 Se logró impactar un total de 3.390 beneficiarios.
 3. LA VÍAS ES DE TODOS, COMPÁRTELA CON CULTURA Y SEGURIDAD VIAL: Con esta campaña se buscó generar cultura vial, enfatizando las conductas que los actores viales deben seguir para garantizar la seguridad vial y prevenir accidentes. 
 3.1. Algunos de los mensajes promovidos durante la ejecución de la campaña fueron:
 • Motociclista, bajar la velocidad reduce la probabilidad de un siniestro vial. 
 • Conducir bien es una responsabilidad de todos. Cumple las normas de tránsito. 
 • Con tus documentos al día, conduces tranquilo. 
 • Las señales de tránsito salvan vidas, ¡atendámoslas! 
 • La vía es de todos, compártela con seguridad. 
 • Tránsito del Atlántico te invita a ser motociclistas y un peatón responsable y precavido. ¡La seguridad vial está en ti!
 Actores impactados: Baranoa (1.610), Campo de la Cruz (760), Candelaria (1.132), Juan de Acosta (900), Luruaco (540), Manatí (1.539), Palmar de Varela (1.560), Polonuevo (1.340), Ponedera (2.690), Repelón (1.730), Santa Lucía (300), Suan (250), Tubará (389), Usiacurí (1.200)   A la fecha del 18 de septiembre se ha logrado impactar más de 15.940 actores viales.
 4. CONDUCCIÓN Y DEVOCIÓN, VIVE LA RUTA DE LA FE CON PRECAUCIÓN: Con esta campaña se buscó educar a través de recomendaciones centradas en el comportamiento humano, el estado del vehículo, las condiciones de las rutas y los factores ambientales. La campaña estaba dirigida principalmente a conductores de vehículos particulares, transporte intermunicipal, transporte especial y motocicletas, con el propósito de reducir los índices de accidentalidad.
 Actores impactados: Usiacurí (400), Tubará (700), Suan (700), Soledad (1.500), Santo Tomás (1.362), Ponedera (330), Polonuevo (420), Palmar de Varela (300), Luruaco (420), Juan de Acosta (300), Campo de la Cruz (900), Barranquilla - Prosperidad (340), Puerto Colombia - Vía al Mar (3.075), Baranoa (1.200).
Se logró impactar un total de 11.947 actores viales 
 5. SEGURIDAD VIAL AL COLEGIO “VIVIENDO COMO NIÑOS EN UN MUNDO DE ADULTOS”: Para el fortalecimiento de la movilidad escolar y el respeto por las normas de tránsito en la población escolar de 1° a 5° de primaria, se desarrollaron jornadas de sensibilización en cultura en seguridad vial y convivencia ciudadana, con el fin de concientizar en comportamientos, hábitos y valores individuales y colectivos que generan conductas seguras en la vía a los actores viales “Peatones, pasajeros y ciclistas” haciendo énfasis en niñas y niños de las Instituciones educativas de básica primaria del departamento del Atlántico.
 Actores impactados: Baranoa (403), Campo de la Cruz (120), Candelaria (130), Juan de Acosta (130), Luruaco (496), Manatí (145), Palmar de Varela (102), Piojó (130), Polonuevo (308), Ponedera (310), Repelón (250), Santa Lucía (250), Santo Tomás (170), Suan (180), Tubará (150), Usiacurí (120).
Se logró impactar 3.492 actores viales.
 6. SEGURIDAD VIAL AL COLEGIO “¡ATLÁNTICO URBANO, DISEÑA TU ESPACIO SEGURO!”: Esta campaña corresponde a la segunda fase de la campaña Seguridad Vial al Colegio, ahora orientado a la población  de adolescentes de 6° a 9° grado de secundaria. Estas jornadas se desarrollan en 2 fases, una primera fase en la cual se brinda una capacitación a los adolescentes y se realiza una actividad donde cada niño diseña un espacio seguro en su colegio. Posteriormente la jase 2 se desarrollará en el año 2026 donde se seleccionarán los mejores dibujos para aplicar el urbanismo táctico.
Actores impactados: Baranoa (90), Luruaco (195), Suan (70) y Campo de la cruz (72)
Se logró impactar 427 estudiantes.
 7. PLAN DE PLAYAS: Esta campaña se orienta al sector de las playas y el periodo de vacaciones. La campaña tiene como objetivo principal reducir la tasa de siniestralidad en el departamento del Atlántico durante la época de vacaciones. Para lograr esto, se propone sensibilizar a todos los actores viales, visitantes de las playas del departamento del Atlántico, sobre los riesgos asociados con los excesos en la conducción y ofrecer alternativas seguras que promuevan comportamientos responsables en la carretera.
 A la fecha esta campaña se ejecutaron 4 activaciones en Salinas del Rey, Playa Caño Dulce y Plaza Tubará 
Actores impactados: se lograron impactar a 4.353.
8. ATLÁNTICO SEGURO: Como aporte de la Fundación Técnica Americana de Bolívar al Convenio ESAL 001 de 2025, se formuló la campaña “¡El Atlántico se mueve seguro! “cuyo objetivo es fomentar una cultura de seguridad vial y comportamiento ciudadano responsable entre los diferentes actores viales de los municipios del Atlántico. Buscamos lograr que cada persona que transita por nuestras vías adopte prácticas seguras y conscientes, reduciendo así la siniestralidad y promoviendo una movilidad más armónica y respetuosa para todos. La estrategia que combina puntos fijos y recorridos móviles por las vías principales dentro de los municipios del Atlántico con el fin de maximizar el alcance y el impacto.
Actores impactados: Baranoa (1920), Polonuevo (750), Santo Tomás (2480), Palmar de Varela (1560), Ponedera (1250), Usiacurí (1510), Candelaria (610), Manatí (880), Suan (700), Campo de la Cruz (380), Polonuevo (360), Santa Lucía (300), Luruaco (750), Repelón (300) y  Juan de Acosta (400)
 A la fecha del 31 de octubre se ha logrado impactar más de 14.150 actores viales.
9. CONECTADOS POR LA VIDA: En cumplimiento del convenio firmado con la concesión Ruta Costera y con el objetivo de impactar los actores viales que circulan en uno de los principales corredores viales del departamento del Atlántico, se llevó a cabo la campaña Conectados por la Vida, permitiendo impactar a 2.350 actores viales, principalmente conductores de automóviles particulares que circulan sobre la vía al mar en el peaje de Puerto Colombia y sobre la Circunvalar de la Prosperidad, los días 18 y 31 de julio.
10. Se proyecta ejecutar en diciembre el Plan Navidad.</t>
  </si>
  <si>
    <t>Las estrategias son :campañas son "Goza al son de la seguridad vial", "Vías más limpias, más seguras", La vía es de todos, compártela con cultura y seguridad vial, conducción y devoción, vive la ruta de la fe con precaución (semana santa); vacaciones (plan playa, planes seguros, vacaciones), Atlántico seguro, Conectados por la via y Seguridad Vial al colegio</t>
  </si>
  <si>
    <t>Las estrategias ejecutadas son: Las estrategias son :campañas son: "Goza al son de la seguridad vial", "Vías más limpias, más seguras", La vía es de todos, compártela con cultura y seguridad vial, conducción y devoción, vive la ruta de la fe con precaución (semana santa); vacaciones (plan playa, planes seguros, vacaciones), Atlántico seguro, Conectados por la via y seguridad vial al colegio</t>
  </si>
  <si>
    <t>Durante el Primer Trimestre se implementaron los siguientes puestos de control:
 Enero: 22 puestos de control.
 Febrero: 25 puestos de control.
 Marzo: 37 puestos de control.
 Durante el Segundo Trimestre se implementaron los siguientes puestos de control:
Abril: 36 puestos de control.
 Mayo: 44 puestos de control.
 Junio: 38 puestos de control.
Durante el Tercer Trimestre se implementaron los siguientes puestos de control:
 Julio: 66 puestos de control
 Agosto: 48 puestos de control
 Septiembre: 30 puestos de control
En este Cuarto Trimestre se complementa la información de las cifras registradas de la siguiente manera:
Octubre:  54 puestos de control
Noviembre:  3 (corte 10 de nov) se proyectan realizar 12 puestos de control más, para terminar el mes con un total de 15 puestos de control 
Diciembre: 25 puestos de control (cifra proyectada teniendo la cantidad de puestos de control realizados durante el año)</t>
  </si>
  <si>
    <t>Durante el Primer Trimestre se implementaron los siguientes puestos de control:
Enero: 22 puestos de control.
Febrero: 25 puestos de control.
Marzo: 37 puestos de control.
Durante el Segundo Trimestre se implementaron los siguientes puestos de control:
Abril: 36 puestos de control.
Mayo: 44 puestos de control.
Junio: 38 puestos de control.
Durante el Tercer Trimestre se implementaron los siguientes puestos de control:
Julio: 66 puestos de control
Agosto: 48 puestos de control
Septiembre: 30 puestos de control
En este Cuarto Trimestre se complementa la información de las cifras registradas de la siguiente manera:
Octubre: 54 puestos de control
Noviembre: 3 (corte 10 de nov) se proyectan realizar 12 puestos de control más, para terminar el mes con un total de 15 puestos de control 
Diciembre: 25 puestos de control (cifra proyectada teniendo la cantidad de puestos de control realizados durante el año)</t>
  </si>
  <si>
    <t>Durante el Primer Trimestre se llevaron a cabo las siguientes acciones:
  Se efectuaron 54,000 metros lineales de demarcación.
 Se realizó la demarcación de 635 metros cuadrados.
 Durante este periodo, no se instalaron ni actualizaron equipos de fotodetección de infracciones.
  - Durante el Segundo Trimestre, no se registró ejecución adicional.
 - Durante el Tercer Trimestre se llevaron a cabo las siguientes acciones:
 Se ejecutaron 37.000 metros lineales de demarcación.
 Se demarcaron 211 metros cuadrados.
- Durante el Cuarto Trimestre se llevaron a cabo las siguientes acciones:
Se efectuaron 15,063.61 metros lineales de limpieza de borde de vía manual.
Se ejecutaron 9,177.78 metros lineales de demarcación.
Se demarcaron 14.50 metros cuadrados.
Se implementaron 214.56 metros lineales de resaltos plásticos.</t>
  </si>
  <si>
    <t xml:space="preserve">Durante el Primer Trimestre se llevaron a cabo las siguientes acciones:
Se efectuaron 54,000 metros lineales de demarcación.
Se realizó la demarcación de 635 metros cuadrados.
Durante este periodo, no se instalaron ni actualizaron equipos de fotodetección de infracciones.
- Durante el Segundo Trimestre, no se registró ejecución adicional.
- Durante el Tercer Trimestre se llevaron a cabo las siguientes acciones:
Se ejecutaron 37.000 metros lineales de demarcación.
Se demarcaron 211 metros cuadrados.
- Durante el Cuarto Trimestre se llevaron a cabo las siguientes acciones:
Se efectuaron 15,063.61 metros lineales de limpieza de borde de vía manual.
Se ejecutaron 9,177.78 metros lineales de demarcación.
Se demarcaron 14.50 metros cuadrados.
Se implementaron 214.56 metros lineales de resaltos plásticos.
</t>
  </si>
  <si>
    <t>En el año 2025 entre enero y febrero se instalaron 18 señales verticales. Para el segundo trimestre no se registró ejecución adicional. 
-Durante el Tercer Trimestre se llevaron a cabo las siguientes acciones:
 Se instalaron 42 señales verticales.
 Se implementaron 19 metros lineales de reductores de velocidad.
 Se colocaron 272 tachas reflectivas.
 Se instalaron 58 bandas alertadoras
- Durante el Cuarto Trimestre se llevaron a cabo las siguientes acciones:
Se logró la ubicación de 6 señales verticales.
Se retiraron 81 señales sencillas y dobles.
Se realizaron 8 cambios de reflectivo de señales elevadas y 6 cambios de reflectivo de señales a nivel.
Se cambiaron 2 tableros de señal elevada.
Se instaló 1 Horquilla.</t>
  </si>
  <si>
    <t>Actualmente se encuentran 13 cámaras en operación:  
- Durante el Primer Trimestre las validaciones de fotodetecciones realizadas fueron:
 Enero: 9.979 validaciones.
 Febrero: 10.065 validaciones.
 Marzo: 8.353 validaciones.
 - Durante el Segundo Trimestre las validaciones de fotodetecciones registradas fueron:
 Abril: 12.525 validaciones.
 Mayo: 10.560 validaciones.
 - Durante el Tercer Trimestre las validaciones de fotodetecciones registradas fueron:
 Julio: 9.954 validaciones
 Agosto:11.715 validaciones
 Septiembre: 10.849    validaciones
 - En este Cuarto Trimestre se complementa la información de las fotodetecciones registradas de la siguiente manera:
Octubre: 12.155 validaciones
Noviembre:  838 validaciones (corte 10 de nov), se proyecta cerrar el mes con un total de 12.560 validaciones
Diciembre: se proyecta cerrar el mes con un total de 13.000 validaciones</t>
  </si>
  <si>
    <t>Se encuentran en implementación 10 estrategias de prevención y seguridad vial dirigida a motociclistas, ciclistas y conductores de la siguiente manera:
1. GOZA AL SON DE LA SEGURIDAD VIAL: El Instituto de Tránsito del Atlántico implementó la campaña de educación vial en ocho (8) municipio de su jurisdicción. Con un recorrido pedagógico de educación y concientización sobre la seguridad vial y la prevención, se pretende llegar a impactar a todos los atlanticenses para que disfruten y se movilicen con precaución durante el desarrollo de los desfiles y actividades de pre-carnaval y Carnaval del Atlántico 2025.
Actores impactados: Juan de Acosta (9.795), Santo Tomás (14.260), Baranoa (12.502), Vía al mar (2.580), Sabanalarga (5.528), Campo de la Cruz (3.890), Manatí (2.987) y Palmar de Varela (4.200), más la cantidad de personas impactadas dentro del casco urbano del municipio logrando abarcar 55.742 actores viales.
2. VÍAS MAS LIMPIAS, MAS SEGURAS: Con esta campaña se buscó generar cultura vial, enfatizando en que los actores viales deben ayudar a tener vías más limpias y más seguras, para garantizar la seguridad vial y prevenir accidentes, ya que los desechos generan contaminación ambiental y pueden provocar incendios, además de reducir la visibilidad y poner en riesgo la seguridad de todos.
2.1. Temáticas de la campaña: 
• Respeto a las señales de tránsito
• Respeto a los límites de velocidad
• Utilizar el cinturón de seguridad 
• No arrojar basura a la vía
• No consumir alcohol si va a conducir
Actores impactados: Polonuevo (380), Santo Tomás (760), Palmar de Varela (600), Baranoa (1.650), Juan de Acosta (600).
Se logró impactar un total de 3.390 beneficiarios.
3. LA VÍAS ES DE TODOS, COMPÁRTELA CON CULTURA Y SEGURIDAD VIAL: Con esta campaña se buscó generar cultura vial, enfatizando las conductas que los actores viales deben seguir para garantizar la seguridad vial y prevenir accidentes. 
3.1. Algunos de los mensajes promovidos durante la ejecución de la campaña fueron:
• Motociclista, bajar la velocidad reduce la probabilidad de un siniestro vial. 
• Conducir bien es una responsabilidad de todos. Cumple las normas de tránsito. 
• Con tus documentos al día, conduces tranquilo. 
• Las señales de tránsito salvan vidas, ¡atendámoslas! 
• La vía es de todos, compártela con seguridad. 
• Tránsito del Atlántico te invita a ser motociclistas y un peatón responsable y precavido. ¡La seguridad vial está en ti!
Actores impactados: Baranoa (1.610), Campo de la Cruz (760), Candelaria (1.132), Juan de Acosta (900), Luruaco (540), Manatí (1.539), Palmar de Varela (1.560), Polonuevo (1.340), Ponedera (2.690), Repelón (1.730), Santa Lucía (300), Suan (250), Tubará (389), Usiacurí (1.200) A la fecha del 18 de septiembre se ha logrado impactar más de 15.940 actores viales.
4. CONDUCCIÓN Y DEVOCIÓN, VIVE LA RUTA DE LA FE CON PRECAUCIÓN: Con esta campaña se buscó educar a través de recomendaciones centradas en el comportamiento humano, el estado del vehículo, las condiciones de las rutas y los factores ambientales. La campaña estaba dirigida principalmente a conductores de vehículos particulares, transporte intermunicipal, transporte especial y motocicletas, con el propósito de reducir los índices de accidentalidad.
Actores impactados: Usiacurí (400), Tubará (700), Suan (700), Soledad (1.500), Santo Tomás (1.362), Ponedera (330), Polonuevo (420), Palmar de Varela (300), Luruaco (420), Juan de Acosta (300), Campo de la Cruz (900), Barranquilla - Prosperidad (340), Puerto Colombia - Vía al Mar (3.075), Baranoa (1.200).
Se logró impactar un total de 11.947 actores viales 
5. SEGURIDAD VIAL AL COLEGIO “VIVIENDO COMO NIÑOS EN UN MUNDO DE ADULTOS”: Para el fortalecimiento de la movilidad escolar y el respeto por las normas de tránsito en la población escolar de 1° a 5° de primaria, se desarrollaron jornadas de sensibilización en cultura en seguridad vial y convivencia ciudadana, con el fin de concientizar en comportamientos, hábitos y valores individuales y colectivos que generan conductas seguras en la vía a los actores viales “Peatones, pasajeros y ciclistas” haciendo énfasis en niñas y niños de las Instituciones educativas de básica primaria del departamento del Atlántico.
Actores impactados: Baranoa (403), Campo de la Cruz (120), Candelaria (130), Juan de Acosta (130), Luruaco (496), Manatí (145), Palmar de Varela (102), Piojó (130), Polonuevo (308), Ponedera (310), Repelón (250), Santa Lucía (250), Santo Tomás (170), Suan (180), Tubará (150), Usiacurí (120).
Se logró impactar 3.492 actores viales.
6. SEGURIDAD VIAL AL COLEGIO “¡ATLÁNTICO URBANO, DISEÑA TU ESPACIO SEGURO!”: Esta campaña corresponde a la segunda fase de la campaña Seguridad Vial al Colegio, ahora orientado a la población de adolescentes de 6° a 9° grado de secundaria. Estas jornadas se desarrollan en 2 fases, una primera fase en la cual se brinda una capacitación a los adolescentes y se realiza una actividad donde cada niño diseña un espacio seguro en su colegio. Posteriormente la jase 2 se desarrollará en el año 2026 donde se seleccionarán los mejores dibujos para aplicar el urbanismo táctico.
Actores impactados: Baranoa (90), Luruaco (195), Suan (70) y Campo de la cruz (72)
Se logró impactar 427 estudiantes.
7. PLAN DE PLAYAS: Esta campaña se orienta al sector de las playas y el periodo de vacaciones. La campaña tiene como objetivo principal reducir la tasa de siniestralidad en el departamento del Atlántico durante la época de vacaciones. Para lograr esto, se propone sensibilizar a todos los actores viales, visitantes de las playas del departamento del Atlántico, sobre los riesgos asociados con los excesos en la conducción y ofrecer alternativas seguras que promuevan comportamientos responsables en la carretera.
A la fecha esta campaña se ejecutaron 4 activaciones en Salinas del Rey, Playa Caño Dulce y Plaza Tubará 
Actores impactados: se lograron impactar a 4.353.
8. ATLÁNTICO SEGURO: Como aporte de la Fundación Técnica Americana de Bolívar al Convenio ESAL 001 de 2025, se formuló la campaña “¡El Atlántico se mueve seguro! “cuyo objetivo es fomentar una cultura de seguridad vial y comportamiento ciudadano responsable entre los diferentes actores viales de los municipios del Atlántico. Buscamos lograr que cada persona que transita por nuestras vías adopte prácticas seguras y conscientes, reduciendo así la siniestralidad y promoviendo una movilidad más armónica y respetuosa para todos. La estrategia que combina puntos fijos y recorridos móviles por las vías principales dentro de los municipios del Atlántico con el fin de maximizar el alcance y el impacto.
Actores impactados: Baranoa (1920), Polonuevo (750), Santo Tomás (2480), Palmar de Varela (1560), Ponedera (1250), Usiacurí (1510), Candelaria (610), Manatí (880), Suan (700), Campo de la Cruz (380), Polonuevo (360), Santa Lucía (300), Luruaco (750), Repelón (300) y Juan de Acosta (400)
A la fecha del 31 de octubre se ha logrado impactar más de 14.150 actores viales.
9. CONECTADOS POR LA VIDA: En cumplimiento del convenio firmado con la concesión Ruta Costera y con el objetivo de impactar los actores viales que circulan en uno de los principales corredores viales del departamento del Atlántico, se llevó a cabo la campaña Conectados por la Vida, permitiendo impactar a 2.350 actores viales, principalmente conductores de automóviles particulares que circulan sobre la vía al mar en el peaje de Puerto Colombia y sobre la Circunvalar de la Prosperidad, los días 18 y 31 de julio.
10. Se proyecta ejecutar en diciembre el Plan Navidad.</t>
  </si>
  <si>
    <t>En el año 2025 entre enero y febrero se instalaron 18 señales verticales. Para el segundo trimestre no se registró ejecución adicional. 
-Durante el Tercer Trimestre se llevaron a cabo las siguientes acciones:
Se instalaron 42 señales verticales.
Se implementaron 19 metros lineales de reductores de velocidad.
Se colocaron 272 tachas reflectivas.
Se instalaron 58 bandas alertadoras
- Durante el Cuarto Trimestre se llevaron a cabo las siguientes acciones:
Se logró la ubicación de 6 señales verticales.
Se retiraron 81 señales sencillas y dobles.
Se realizaron 8 cambios de reflectivo de señales elevadas y 6 cambios de reflectivo de señales a nivel.
Se cambiaron 2 tableros de señal elevada.
Se instaló 1 Horquilla.</t>
  </si>
  <si>
    <t>Actualmente se encuentran 13 cámaras en operación: 
- Durante el Primer Trimestre las validaciones de fotodetecciones realizadas fueron:
Enero: 9.979 validaciones.
Febrero: 10.065 validaciones.
Marzo: 8.353 validaciones.
- Durante el Segundo Trimestre las validaciones de fotodetecciones registradas fueron:
Abril: 12.525 validaciones.
Mayo: 10.560 validaciones.
- Durante el Tercer Trimestre las validaciones de fotodetecciones registradas fueron:
Julio: 9.954 validaciones
Agosto:11.715 validaciones
Septiembre: 10.849 validaciones
- En este Cuarto Trimestre se complementa la información de las fotodetecciones registradas de la siguiente manera:
Octubre: 12.155 validaciones
Noviembre: 838 validaciones (corte 10 de nov), se proyecta cerrar el mes con un total de 12.560 validaciones
Diciembre: se proyecta cerrar el mes con un total de 13.000 validaciones</t>
  </si>
  <si>
    <t>Se desarrollo una estrategia de gestión comercial visitando los concesionarios, las escuelas de conducción y se ha participado en ferias en los diferentes municipios del Atlántico, además se han realizado campañas publicitarias en las diferentes redes sociales como Meta y X; logrando así mayor visualización de nuestra población objetivo.</t>
  </si>
  <si>
    <t>Se elaboraron los informes de seguimiento correspondientes a los cuatro trimestres del 2025, en los cuales se evidenció una reducción en los tiempos de respuesta de las PQRSD, pasando de 3 a 2 días en promedio.
Se realizaron visitas a los concesionarios por parte del personal contratado para la gestión comercial, lo cual contribuyó a la captación de nuevos usuarios para la entidad.
Se efectuó seguimiento a las encuestas de satisfacción de los usuarios mediante el canal de atención a través de la aplicación WhatsApp Web y el código QR dispuesto en las ventanillas de atención al ciudadano.
Se llevaron a cabo campañas institucionales a través de las redes sociales oficiales de la entidad, alcanzando más de 8.500 visualizaciones. Estas acciones han generado un impacto positivo y han fortalecido la gestión comercial y la presencia digital de la institución.</t>
  </si>
  <si>
    <t>La implementación del Nuevo ORFEO N.G. inició el 01 de agosto de 2025 y actualmente se encuentra en fase de ejecución. El sistema cuenta con soporte técnico permanente por parte del proveedor, garantizando su correcta operación y la adaptación progresiva a los procesos institucionales.</t>
  </si>
  <si>
    <t>Cierre del proyecto</t>
  </si>
  <si>
    <t>31 de diciembre de 2025</t>
  </si>
  <si>
    <t>31 de diciembre 2025</t>
  </si>
  <si>
    <t>31  de diciembre 2025</t>
  </si>
  <si>
    <t>150 km de demarcación líneal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</si>
</sst>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quot;$&quot;\ * #,##0.00_-;_-&quot;$&quot;\ * &quot;-&quot;??_-;_-@_-"/>
    <numFmt numFmtId="164" formatCode="yyyy\-mm\-dd;@"/>
    <numFmt numFmtId="165" formatCode="_-* #,##0.00\ &quot;pta&quot;_-;\-* #,##0.00\ &quot;pta&quot;_-;_-* &quot;-&quot;??\ &quot;pta&quot;_-;_-@_-"/>
    <numFmt numFmtId="166" formatCode="_-&quot;$&quot;\ * #,##0_-;\-&quot;$&quot;\ * #,##0_-;_-&quot;$&quot;\ * &quot;-&quot;??_-;_-@_-"/>
    <numFmt numFmtId="167" formatCode="yyyy\-mm\-dd"/>
    <numFmt numFmtId="168" formatCode="_-&quot;$&quot;\ * #,##0_-;\-&quot;$&quot;\ * #,##0_-;_-&quot;$&quot;\ * &quot;-&quot;??_-;_-@"/>
    <numFmt numFmtId="169" formatCode="_-* #,##0.00_-;\-* #,##0.00_-;_-* &quot;-&quot;??_-;_-@"/>
    <numFmt numFmtId="170" formatCode="0.0%"/>
  </numFmts>
  <fonts count="23">
    <font>
      <sz val="11"/>
      <color theme="1"/>
      <name val="Aptos Narrow"/>
      <family val="2"/>
      <scheme val="minor"/>
    </font>
    <font>
      <sz val="10"/>
      <name val="Arial"/>
      <family val="2"/>
    </font>
    <font>
      <sz val="10"/>
      <name val="MS Sans Serif"/>
      <family val="2"/>
    </font>
    <font>
      <b/>
      <sz val="9"/>
      <name val="Times New Roman"/>
      <family val="1"/>
    </font>
    <font>
      <b/>
      <sz val="9"/>
      <color theme="1"/>
      <name val="Times New Roman"/>
      <family val="1"/>
    </font>
    <font>
      <sz val="9"/>
      <name val="Times New Roman"/>
      <family val="1"/>
    </font>
    <font>
      <sz val="9"/>
      <color indexed="81"/>
      <name val="Tahoma"/>
      <family val="2"/>
    </font>
    <font>
      <sz val="8"/>
      <color indexed="81"/>
      <name val="Times New Roman"/>
      <family val="1"/>
    </font>
    <font>
      <sz val="8"/>
      <name val="Aptos Narrow"/>
      <family val="2"/>
      <scheme val="minor"/>
    </font>
    <font>
      <sz val="9"/>
      <color indexed="81"/>
      <name val="Times New Roman"/>
      <family val="1"/>
    </font>
    <font>
      <sz val="9"/>
      <color theme="1"/>
      <name val="Times New Roman"/>
      <family val="1"/>
    </font>
    <font>
      <sz val="11"/>
      <color theme="1"/>
      <name val="Aptos Narrow"/>
      <family val="2"/>
      <scheme val="minor"/>
    </font>
    <font>
      <sz val="11"/>
      <color indexed="8"/>
      <name val="Calibri"/>
      <family val="2"/>
    </font>
    <font>
      <i/>
      <sz val="12"/>
      <color rgb="FF1C2F33"/>
      <name val="Aptos Narrow"/>
      <family val="2"/>
      <scheme val="minor"/>
    </font>
    <font>
      <sz val="11"/>
      <color rgb="FF000000"/>
      <name val="Aptos Narrow"/>
      <family val="2"/>
      <scheme val="minor"/>
    </font>
    <font>
      <b/>
      <sz val="9"/>
      <color indexed="81"/>
      <name val="Tahoma"/>
      <family val="2"/>
    </font>
    <font>
      <sz val="9"/>
      <color rgb="FF1F1F1F"/>
      <name val="Times New Roman"/>
      <family val="1"/>
    </font>
    <font>
      <sz val="9"/>
      <color rgb="FF202124"/>
      <name val="Times New Roman"/>
      <family val="1"/>
    </font>
    <font>
      <b/>
      <u/>
      <sz val="9"/>
      <name val="Times New Roman"/>
      <family val="1"/>
    </font>
    <font>
      <b/>
      <u/>
      <sz val="9"/>
      <color theme="1"/>
      <name val="Times New Roman"/>
      <family val="1"/>
    </font>
    <font>
      <sz val="9"/>
      <color rgb="FFFF0000"/>
      <name val="Times New Roman"/>
      <family val="1"/>
    </font>
    <font>
      <sz val="9"/>
      <color indexed="81"/>
      <name val="Tahoma"/>
      <charset val="1"/>
    </font>
    <font>
      <b/>
      <sz val="9"/>
      <color indexed="81"/>
      <name val="Tahoma"/>
      <charset val="1"/>
    </font>
  </fonts>
  <fills count="23">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7BCBE5"/>
        <bgColor indexed="64"/>
      </patternFill>
    </fill>
    <fill>
      <patternFill patternType="solid">
        <fgColor theme="5" tint="0.79992065187536243"/>
        <bgColor rgb="FF000000"/>
      </patternFill>
    </fill>
    <fill>
      <patternFill patternType="solid">
        <fgColor rgb="FFFFFFCC"/>
        <bgColor rgb="FF000000"/>
      </patternFill>
    </fill>
    <fill>
      <patternFill patternType="solid">
        <fgColor rgb="FFFDE9D9"/>
        <bgColor rgb="FF000000"/>
      </patternFill>
    </fill>
    <fill>
      <patternFill patternType="solid">
        <fgColor theme="0" tint="-0.249977111117893"/>
        <bgColor indexed="64"/>
      </patternFill>
    </fill>
    <fill>
      <patternFill patternType="solid">
        <fgColor rgb="FFD8D8D8"/>
        <bgColor rgb="FFD8D8D8"/>
      </patternFill>
    </fill>
    <fill>
      <patternFill patternType="solid">
        <fgColor rgb="FFBFBFBF"/>
        <bgColor rgb="FFBFBFBF"/>
      </patternFill>
    </fill>
    <fill>
      <patternFill patternType="solid">
        <fgColor rgb="FFFFFFCC"/>
        <bgColor rgb="FFFFFFCC"/>
      </patternFill>
    </fill>
    <fill>
      <patternFill patternType="solid">
        <fgColor rgb="FFFAE2D5"/>
        <bgColor rgb="FFFAE2D5"/>
      </patternFill>
    </fill>
    <fill>
      <patternFill patternType="solid">
        <fgColor rgb="FFFDE9D9"/>
        <bgColor rgb="FFFDE9D9"/>
      </patternFill>
    </fill>
    <fill>
      <patternFill patternType="solid">
        <fgColor rgb="FFC1E4F5"/>
        <bgColor rgb="FFC1E4F5"/>
      </patternFill>
    </fill>
    <fill>
      <patternFill patternType="solid">
        <fgColor theme="0"/>
        <bgColor theme="0"/>
      </patternFill>
    </fill>
    <fill>
      <patternFill patternType="solid">
        <fgColor rgb="FFFFFFFF"/>
        <bgColor rgb="FFFFFFFF"/>
      </patternFill>
    </fill>
    <fill>
      <patternFill patternType="solid">
        <fgColor theme="6" tint="0.79998168889431442"/>
        <bgColor indexed="64"/>
      </patternFill>
    </fill>
    <fill>
      <patternFill patternType="solid">
        <fgColor theme="3" tint="0.749992370372631"/>
        <bgColor indexed="64"/>
      </patternFill>
    </fill>
    <fill>
      <patternFill patternType="solid">
        <fgColor rgb="FFFFFF0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theme="0"/>
      </left>
      <right style="thin">
        <color theme="0"/>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double">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style="thin">
        <color rgb="FF000000"/>
      </top>
      <bottom style="double">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12">
    <xf numFmtId="0" fontId="0" fillId="0" borderId="0"/>
    <xf numFmtId="0" fontId="1" fillId="0" borderId="0"/>
    <xf numFmtId="0" fontId="2" fillId="0" borderId="0"/>
    <xf numFmtId="44" fontId="11" fillId="0" borderId="0" applyFont="0" applyFill="0" applyBorder="0" applyAlignment="0" applyProtection="0"/>
    <xf numFmtId="0" fontId="13" fillId="7" borderId="25">
      <alignment horizontal="left" vertical="center" wrapText="1"/>
    </xf>
    <xf numFmtId="44" fontId="11" fillId="0" borderId="0" applyFont="0" applyFill="0" applyBorder="0" applyAlignment="0" applyProtection="0">
      <alignment vertical="center"/>
    </xf>
    <xf numFmtId="165" fontId="1" fillId="0" borderId="0" applyFont="0" applyFill="0" applyBorder="0" applyAlignment="0" applyProtection="0"/>
    <xf numFmtId="0" fontId="14" fillId="0" borderId="0"/>
    <xf numFmtId="0" fontId="12" fillId="0" borderId="0" applyNumberFormat="0" applyFill="0" applyBorder="0" applyProtection="0"/>
    <xf numFmtId="9" fontId="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cellStyleXfs>
  <cellXfs count="288">
    <xf numFmtId="0" fontId="0" fillId="0" borderId="0" xfId="0"/>
    <xf numFmtId="0" fontId="5" fillId="3" borderId="1" xfId="0" quotePrefix="1" applyFont="1" applyFill="1" applyBorder="1" applyAlignment="1">
      <alignment horizontal="center" vertical="center" textRotation="90" wrapText="1"/>
    </xf>
    <xf numFmtId="0" fontId="5" fillId="0" borderId="20" xfId="0" applyFont="1" applyBorder="1" applyAlignment="1">
      <alignment horizontal="center" vertical="center"/>
    </xf>
    <xf numFmtId="0" fontId="5" fillId="5" borderId="1" xfId="0" quotePrefix="1" applyFont="1" applyFill="1" applyBorder="1" applyAlignment="1">
      <alignment horizontal="center" vertical="center" textRotation="90" wrapText="1"/>
    </xf>
    <xf numFmtId="0" fontId="5"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2" borderId="1" xfId="0" applyFont="1" applyFill="1" applyBorder="1" applyAlignment="1">
      <alignment horizontal="center"/>
    </xf>
    <xf numFmtId="0" fontId="10" fillId="4" borderId="15" xfId="0" applyFont="1" applyFill="1" applyBorder="1" applyAlignment="1">
      <alignment horizontal="center"/>
    </xf>
    <xf numFmtId="0" fontId="10" fillId="0" borderId="1" xfId="0" applyFont="1" applyBorder="1" applyAlignment="1">
      <alignment horizontal="center" vertical="center"/>
    </xf>
    <xf numFmtId="0" fontId="10" fillId="0" borderId="20" xfId="0" applyFont="1" applyBorder="1" applyAlignment="1">
      <alignment horizontal="center"/>
    </xf>
    <xf numFmtId="0" fontId="5" fillId="5" borderId="1" xfId="0" applyFont="1" applyFill="1" applyBorder="1" applyAlignment="1">
      <alignment horizontal="center" vertical="center"/>
    </xf>
    <xf numFmtId="0" fontId="5" fillId="6" borderId="1" xfId="0" quotePrefix="1" applyFont="1" applyFill="1" applyBorder="1" applyAlignment="1">
      <alignment horizontal="center" vertical="center" textRotation="90" wrapText="1"/>
    </xf>
    <xf numFmtId="0" fontId="3" fillId="0" borderId="9" xfId="0" applyFont="1" applyBorder="1" applyAlignment="1">
      <alignment horizontal="center" vertical="center"/>
    </xf>
    <xf numFmtId="0" fontId="5" fillId="0" borderId="1" xfId="0" applyFont="1" applyBorder="1" applyAlignment="1">
      <alignment horizontal="center" vertical="center" wrapText="1"/>
    </xf>
    <xf numFmtId="0" fontId="10" fillId="2" borderId="1" xfId="0" applyFont="1" applyFill="1" applyBorder="1" applyAlignment="1">
      <alignment horizontal="center" vertical="center"/>
    </xf>
    <xf numFmtId="0" fontId="5" fillId="3" borderId="14" xfId="0" applyFont="1" applyFill="1" applyBorder="1" applyAlignment="1">
      <alignment horizontal="center" vertical="center" wrapText="1"/>
    </xf>
    <xf numFmtId="0" fontId="5" fillId="3" borderId="14" xfId="0" quotePrefix="1" applyFont="1" applyFill="1" applyBorder="1" applyAlignment="1">
      <alignment horizontal="center" vertical="center" wrapText="1"/>
    </xf>
    <xf numFmtId="166" fontId="5" fillId="3" borderId="14"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0" fillId="4" borderId="15" xfId="0" applyFont="1" applyFill="1" applyBorder="1" applyAlignment="1">
      <alignment horizontal="center" vertical="center"/>
    </xf>
    <xf numFmtId="166" fontId="5" fillId="5" borderId="1" xfId="10" applyNumberFormat="1" applyFont="1" applyFill="1" applyBorder="1" applyAlignment="1">
      <alignment horizontal="center" vertical="center"/>
    </xf>
    <xf numFmtId="0" fontId="3" fillId="0" borderId="16" xfId="0" applyFont="1" applyBorder="1" applyAlignment="1">
      <alignment horizontal="center" vertical="center" wrapText="1"/>
    </xf>
    <xf numFmtId="0" fontId="5" fillId="0" borderId="1" xfId="1" applyFont="1" applyBorder="1" applyAlignment="1">
      <alignment horizontal="center" vertical="center" wrapText="1"/>
    </xf>
    <xf numFmtId="0" fontId="3" fillId="0" borderId="16" xfId="0" applyFont="1" applyBorder="1" applyAlignment="1">
      <alignment horizontal="center" vertical="center"/>
    </xf>
    <xf numFmtId="0" fontId="5" fillId="0" borderId="1" xfId="1" applyFont="1" applyBorder="1" applyAlignment="1">
      <alignment horizontal="justify" vertical="top" wrapText="1"/>
    </xf>
    <xf numFmtId="0" fontId="5"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0" xfId="0" applyFont="1" applyBorder="1" applyAlignment="1">
      <alignment horizontal="center" vertical="center" wrapText="1"/>
    </xf>
    <xf numFmtId="9" fontId="10" fillId="0" borderId="20" xfId="0" applyNumberFormat="1" applyFont="1" applyBorder="1" applyAlignment="1">
      <alignment horizontal="center" vertical="center"/>
    </xf>
    <xf numFmtId="9" fontId="10" fillId="0" borderId="7" xfId="0" applyNumberFormat="1" applyFont="1" applyBorder="1" applyAlignment="1">
      <alignment horizontal="center" vertical="center"/>
    </xf>
    <xf numFmtId="0" fontId="5" fillId="0" borderId="20" xfId="0" applyFont="1" applyBorder="1" applyAlignment="1">
      <alignment horizontal="left" vertical="center" wrapText="1"/>
    </xf>
    <xf numFmtId="0" fontId="5" fillId="0" borderId="1" xfId="1" applyFont="1" applyBorder="1" applyAlignment="1">
      <alignment horizontal="left" vertical="center" wrapText="1"/>
    </xf>
    <xf numFmtId="0" fontId="10" fillId="0" borderId="20" xfId="0" applyFont="1" applyBorder="1" applyAlignment="1">
      <alignment horizontal="left" vertical="center" wrapText="1"/>
    </xf>
    <xf numFmtId="0" fontId="10" fillId="0" borderId="26" xfId="0" applyFont="1" applyBorder="1" applyAlignment="1">
      <alignment horizontal="center" vertical="center" wrapText="1"/>
    </xf>
    <xf numFmtId="9" fontId="10" fillId="0" borderId="26" xfId="0" applyNumberFormat="1" applyFont="1" applyBorder="1" applyAlignment="1">
      <alignment horizontal="center" vertical="center" wrapText="1"/>
    </xf>
    <xf numFmtId="0" fontId="10" fillId="11" borderId="15" xfId="0" applyFont="1" applyFill="1" applyBorder="1" applyAlignment="1">
      <alignment horizontal="center" vertical="center"/>
    </xf>
    <xf numFmtId="9" fontId="10" fillId="0" borderId="20" xfId="11" applyFont="1" applyFill="1" applyBorder="1" applyAlignment="1">
      <alignment horizontal="center" vertical="center"/>
    </xf>
    <xf numFmtId="0" fontId="10" fillId="0" borderId="20" xfId="0" applyFont="1" applyBorder="1" applyAlignment="1">
      <alignment horizontal="left" vertical="top" wrapText="1"/>
    </xf>
    <xf numFmtId="0" fontId="10" fillId="0" borderId="26" xfId="0" applyFont="1" applyBorder="1" applyAlignment="1">
      <alignment horizontal="left" vertical="center" wrapText="1"/>
    </xf>
    <xf numFmtId="0" fontId="10" fillId="0" borderId="27" xfId="0" applyFont="1" applyBorder="1" applyAlignment="1">
      <alignment horizontal="center" vertical="center" wrapText="1"/>
    </xf>
    <xf numFmtId="9" fontId="10" fillId="0" borderId="28" xfId="0" applyNumberFormat="1" applyFont="1" applyBorder="1" applyAlignment="1">
      <alignment horizontal="center" vertical="center" wrapText="1"/>
    </xf>
    <xf numFmtId="9" fontId="10" fillId="0" borderId="27" xfId="0" applyNumberFormat="1" applyFont="1" applyBorder="1" applyAlignment="1">
      <alignment horizontal="center" vertical="center"/>
    </xf>
    <xf numFmtId="9" fontId="10" fillId="0" borderId="28" xfId="0" applyNumberFormat="1" applyFont="1" applyBorder="1" applyAlignment="1">
      <alignment horizontal="center" vertical="center"/>
    </xf>
    <xf numFmtId="0" fontId="5" fillId="0" borderId="1" xfId="1" applyFont="1" applyBorder="1" applyAlignment="1">
      <alignment horizontal="justify" vertical="center" wrapText="1"/>
    </xf>
    <xf numFmtId="0" fontId="4" fillId="12" borderId="26" xfId="0" applyFont="1" applyFill="1" applyBorder="1" applyAlignment="1">
      <alignment horizontal="center" vertical="center" wrapText="1"/>
    </xf>
    <xf numFmtId="0" fontId="4" fillId="0" borderId="42" xfId="0" applyFont="1" applyBorder="1" applyAlignment="1">
      <alignment horizontal="center" vertical="center" wrapText="1"/>
    </xf>
    <xf numFmtId="0" fontId="10" fillId="12" borderId="27" xfId="0" applyFont="1" applyFill="1" applyBorder="1" applyAlignment="1">
      <alignment horizontal="center" vertical="center"/>
    </xf>
    <xf numFmtId="0" fontId="10" fillId="13" borderId="27" xfId="0" applyFont="1" applyFill="1" applyBorder="1" applyAlignment="1">
      <alignment horizontal="center" vertical="center"/>
    </xf>
    <xf numFmtId="0" fontId="10" fillId="12" borderId="26" xfId="0" applyFont="1" applyFill="1" applyBorder="1" applyAlignment="1">
      <alignment horizontal="center"/>
    </xf>
    <xf numFmtId="0" fontId="10" fillId="14" borderId="26" xfId="0" applyFont="1" applyFill="1" applyBorder="1" applyAlignment="1">
      <alignment horizontal="center" vertical="center" wrapText="1"/>
    </xf>
    <xf numFmtId="0" fontId="10" fillId="13" borderId="41" xfId="0" applyFont="1" applyFill="1" applyBorder="1" applyAlignment="1">
      <alignment horizontal="center"/>
    </xf>
    <xf numFmtId="0" fontId="10" fillId="13" borderId="41" xfId="0" applyFont="1" applyFill="1" applyBorder="1" applyAlignment="1">
      <alignment horizontal="center" vertical="center"/>
    </xf>
    <xf numFmtId="0" fontId="10" fillId="0" borderId="26" xfId="0" applyFont="1" applyBorder="1" applyAlignment="1">
      <alignment horizontal="center" vertical="center"/>
    </xf>
    <xf numFmtId="0" fontId="10" fillId="15" borderId="26" xfId="0" applyFont="1" applyFill="1" applyBorder="1" applyAlignment="1">
      <alignment horizontal="center" vertical="center" textRotation="90" wrapText="1"/>
    </xf>
    <xf numFmtId="0" fontId="10" fillId="0" borderId="27" xfId="0" applyFont="1" applyBorder="1" applyAlignment="1">
      <alignment horizontal="center" vertical="center"/>
    </xf>
    <xf numFmtId="0" fontId="10" fillId="0" borderId="27" xfId="0" applyFont="1" applyBorder="1" applyAlignment="1">
      <alignment horizontal="center"/>
    </xf>
    <xf numFmtId="0" fontId="10" fillId="17" borderId="26" xfId="0" applyFont="1" applyFill="1" applyBorder="1" applyAlignment="1">
      <alignment horizontal="center" vertical="center"/>
    </xf>
    <xf numFmtId="0" fontId="10" fillId="17" borderId="26" xfId="0" applyFont="1" applyFill="1" applyBorder="1" applyAlignment="1">
      <alignment horizontal="center" vertical="center" textRotation="90" wrapText="1"/>
    </xf>
    <xf numFmtId="168" fontId="10" fillId="17" borderId="26" xfId="0" applyNumberFormat="1" applyFont="1" applyFill="1" applyBorder="1" applyAlignment="1">
      <alignment horizontal="center" vertical="center"/>
    </xf>
    <xf numFmtId="0" fontId="4" fillId="0" borderId="42" xfId="0" applyFont="1" applyBorder="1" applyAlignment="1">
      <alignment horizontal="center" vertical="center"/>
    </xf>
    <xf numFmtId="0" fontId="10" fillId="18" borderId="27" xfId="0" applyFont="1" applyFill="1" applyBorder="1" applyAlignment="1">
      <alignment horizontal="center" vertical="center" wrapText="1"/>
    </xf>
    <xf numFmtId="0" fontId="10" fillId="0" borderId="26" xfId="0" applyFont="1" applyBorder="1" applyAlignment="1">
      <alignment horizontal="left" vertical="top" wrapText="1"/>
    </xf>
    <xf numFmtId="0" fontId="16" fillId="19" borderId="0" xfId="0" applyFont="1" applyFill="1" applyAlignment="1">
      <alignment wrapText="1"/>
    </xf>
    <xf numFmtId="0" fontId="16" fillId="19" borderId="26" xfId="0" applyFont="1" applyFill="1" applyBorder="1" applyAlignment="1">
      <alignment vertical="center" wrapText="1"/>
    </xf>
    <xf numFmtId="0" fontId="17" fillId="19" borderId="26" xfId="0" applyFont="1" applyFill="1" applyBorder="1" applyAlignment="1">
      <alignment vertical="center" wrapText="1"/>
    </xf>
    <xf numFmtId="0" fontId="5" fillId="0" borderId="0" xfId="1" applyFont="1" applyAlignment="1">
      <alignment horizontal="center" wrapText="1"/>
    </xf>
    <xf numFmtId="0" fontId="5" fillId="0" borderId="0" xfId="1" applyFont="1" applyAlignment="1">
      <alignment horizontal="center" vertical="center" wrapText="1"/>
    </xf>
    <xf numFmtId="0" fontId="3" fillId="2" borderId="1" xfId="0" applyFont="1" applyFill="1" applyBorder="1" applyAlignment="1">
      <alignment horizontal="left" vertical="center"/>
    </xf>
    <xf numFmtId="0" fontId="3" fillId="0" borderId="0" xfId="0" applyFont="1" applyAlignment="1">
      <alignment vertical="center"/>
    </xf>
    <xf numFmtId="0" fontId="10" fillId="0" borderId="0" xfId="0" applyFont="1" applyAlignment="1">
      <alignment vertical="center"/>
    </xf>
    <xf numFmtId="0" fontId="3" fillId="0" borderId="0" xfId="2" applyFont="1" applyAlignment="1">
      <alignment vertical="center" wrapText="1"/>
    </xf>
    <xf numFmtId="0" fontId="10" fillId="0" borderId="10" xfId="0" applyFont="1" applyBorder="1" applyAlignment="1">
      <alignment vertical="center"/>
    </xf>
    <xf numFmtId="0" fontId="10" fillId="0" borderId="11" xfId="0" applyFont="1" applyBorder="1" applyAlignment="1">
      <alignment vertical="center"/>
    </xf>
    <xf numFmtId="0" fontId="10" fillId="0" borderId="12" xfId="0" applyFont="1" applyBorder="1" applyAlignment="1">
      <alignment vertical="center"/>
    </xf>
    <xf numFmtId="0" fontId="10" fillId="0" borderId="13" xfId="0" applyFont="1" applyBorder="1" applyAlignment="1">
      <alignment vertical="center"/>
    </xf>
    <xf numFmtId="0" fontId="10" fillId="0" borderId="17" xfId="0" applyFont="1" applyBorder="1" applyAlignment="1">
      <alignment vertical="center"/>
    </xf>
    <xf numFmtId="0" fontId="3" fillId="0" borderId="0" xfId="0" applyFont="1" applyAlignment="1">
      <alignment horizontal="left" vertical="center"/>
    </xf>
    <xf numFmtId="0" fontId="5" fillId="0" borderId="1" xfId="0" applyFont="1" applyBorder="1" applyAlignment="1">
      <alignment horizontal="left" vertical="center" wrapText="1"/>
    </xf>
    <xf numFmtId="0" fontId="10" fillId="6" borderId="1" xfId="0" quotePrefix="1" applyFont="1" applyFill="1" applyBorder="1" applyAlignment="1">
      <alignment vertical="center" textRotation="90" wrapText="1"/>
    </xf>
    <xf numFmtId="0" fontId="5" fillId="0" borderId="1" xfId="0" applyFont="1" applyBorder="1" applyAlignment="1">
      <alignment horizontal="left" vertical="top" wrapText="1"/>
    </xf>
    <xf numFmtId="0" fontId="10" fillId="0" borderId="21" xfId="0" applyFont="1" applyBorder="1" applyAlignment="1">
      <alignment vertical="center"/>
    </xf>
    <xf numFmtId="0" fontId="10" fillId="0" borderId="22" xfId="0" applyFont="1" applyBorder="1" applyAlignment="1">
      <alignment vertical="center"/>
    </xf>
    <xf numFmtId="0" fontId="10" fillId="0" borderId="23" xfId="0" applyFont="1" applyBorder="1" applyAlignment="1">
      <alignment vertical="center"/>
    </xf>
    <xf numFmtId="0" fontId="10" fillId="0" borderId="0" xfId="0" applyFont="1"/>
    <xf numFmtId="0" fontId="3" fillId="0" borderId="0" xfId="2" applyFont="1" applyAlignment="1">
      <alignment horizontal="center" vertical="center" wrapText="1"/>
    </xf>
    <xf numFmtId="0" fontId="3" fillId="0" borderId="0" xfId="1" applyFont="1" applyAlignment="1">
      <alignment horizontal="center" vertical="center"/>
    </xf>
    <xf numFmtId="0" fontId="10" fillId="0" borderId="10" xfId="0" applyFont="1" applyBorder="1"/>
    <xf numFmtId="0" fontId="10" fillId="0" borderId="11" xfId="0" applyFont="1" applyBorder="1"/>
    <xf numFmtId="0" fontId="10" fillId="0" borderId="11" xfId="0" applyFont="1" applyBorder="1" applyAlignment="1">
      <alignment horizontal="center" vertical="center"/>
    </xf>
    <xf numFmtId="0" fontId="10" fillId="0" borderId="12" xfId="0" applyFont="1" applyBorder="1"/>
    <xf numFmtId="0" fontId="10" fillId="0" borderId="13" xfId="0" applyFont="1" applyBorder="1"/>
    <xf numFmtId="0" fontId="10" fillId="0" borderId="17" xfId="0" applyFont="1" applyBorder="1"/>
    <xf numFmtId="0" fontId="10" fillId="0" borderId="0" xfId="0" applyFont="1" applyAlignment="1">
      <alignment horizontal="center" vertical="center"/>
    </xf>
    <xf numFmtId="0" fontId="18" fillId="0" borderId="0" xfId="0" applyFont="1"/>
    <xf numFmtId="0" fontId="3" fillId="0" borderId="0" xfId="0" applyFont="1" applyAlignment="1">
      <alignment vertical="top"/>
    </xf>
    <xf numFmtId="0" fontId="10" fillId="0" borderId="0" xfId="0" applyFont="1" applyAlignment="1">
      <alignment vertical="top"/>
    </xf>
    <xf numFmtId="0" fontId="5" fillId="9" borderId="1" xfId="1" applyFont="1" applyFill="1" applyBorder="1" applyAlignment="1">
      <alignment horizontal="center" vertical="center" textRotation="90" wrapText="1"/>
    </xf>
    <xf numFmtId="0" fontId="5" fillId="9" borderId="1" xfId="1" applyFont="1" applyFill="1" applyBorder="1" applyAlignment="1">
      <alignment horizontal="center" vertical="center" wrapText="1"/>
    </xf>
    <xf numFmtId="0" fontId="3" fillId="9" borderId="1" xfId="1" applyFont="1" applyFill="1" applyBorder="1" applyAlignment="1">
      <alignment horizontal="center" vertical="center" wrapText="1"/>
    </xf>
    <xf numFmtId="166" fontId="3" fillId="9" borderId="1" xfId="10" applyNumberFormat="1" applyFont="1" applyFill="1" applyBorder="1" applyAlignment="1">
      <alignment horizontal="center" vertical="center" textRotation="90" wrapText="1"/>
    </xf>
    <xf numFmtId="0" fontId="3" fillId="10" borderId="1" xfId="1" applyFont="1" applyFill="1" applyBorder="1" applyAlignment="1">
      <alignment horizontal="center" vertical="center" textRotation="90" wrapText="1"/>
    </xf>
    <xf numFmtId="0" fontId="3" fillId="10" borderId="1" xfId="1" applyFont="1" applyFill="1" applyBorder="1" applyAlignment="1">
      <alignment horizontal="center" vertical="center" wrapText="1"/>
    </xf>
    <xf numFmtId="166" fontId="3" fillId="10" borderId="1" xfId="10" applyNumberFormat="1" applyFont="1" applyFill="1" applyBorder="1" applyAlignment="1">
      <alignment horizontal="center" vertical="center" textRotation="90" wrapText="1"/>
    </xf>
    <xf numFmtId="166" fontId="5" fillId="0" borderId="1" xfId="10" applyNumberFormat="1" applyFont="1" applyFill="1" applyBorder="1" applyAlignment="1">
      <alignment horizontal="center" vertical="center"/>
    </xf>
    <xf numFmtId="166" fontId="5" fillId="0" borderId="1" xfId="10" applyNumberFormat="1" applyFont="1" applyBorder="1" applyAlignment="1">
      <alignment horizontal="center" vertical="center"/>
    </xf>
    <xf numFmtId="166" fontId="5" fillId="0" borderId="1" xfId="10" applyNumberFormat="1" applyFont="1" applyBorder="1" applyAlignment="1">
      <alignment horizontal="center" vertical="center" wrapText="1"/>
    </xf>
    <xf numFmtId="166" fontId="5" fillId="0" borderId="1" xfId="10" applyNumberFormat="1" applyFont="1" applyFill="1" applyBorder="1" applyAlignment="1">
      <alignment horizontal="center" vertical="center" wrapText="1"/>
    </xf>
    <xf numFmtId="0" fontId="10" fillId="0" borderId="21" xfId="0" applyFont="1" applyBorder="1"/>
    <xf numFmtId="0" fontId="10" fillId="0" borderId="22" xfId="0" applyFont="1" applyBorder="1"/>
    <xf numFmtId="0" fontId="10" fillId="0" borderId="22" xfId="0" applyFont="1" applyBorder="1" applyAlignment="1">
      <alignment horizontal="center" vertical="center"/>
    </xf>
    <xf numFmtId="0" fontId="10" fillId="0" borderId="23" xfId="0" applyFont="1" applyBorder="1"/>
    <xf numFmtId="0" fontId="3" fillId="0" borderId="0" xfId="1" applyFont="1" applyAlignment="1">
      <alignment horizontal="right" vertical="center"/>
    </xf>
    <xf numFmtId="0" fontId="18" fillId="0" borderId="0" xfId="0" applyFont="1" applyAlignment="1">
      <alignment vertical="center"/>
    </xf>
    <xf numFmtId="0" fontId="5" fillId="0" borderId="20" xfId="1" applyFont="1" applyBorder="1" applyAlignment="1">
      <alignment horizontal="center" vertical="center"/>
    </xf>
    <xf numFmtId="166" fontId="5" fillId="8" borderId="20" xfId="10" applyNumberFormat="1" applyFont="1" applyFill="1" applyBorder="1" applyAlignment="1">
      <alignment horizontal="center" vertical="center" textRotation="90"/>
    </xf>
    <xf numFmtId="0" fontId="10" fillId="0" borderId="0" xfId="0" applyFont="1" applyAlignment="1">
      <alignment horizontal="center" wrapText="1"/>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36" xfId="0" applyFont="1" applyBorder="1"/>
    <xf numFmtId="0" fontId="10" fillId="0" borderId="37" xfId="0" applyFont="1" applyBorder="1"/>
    <xf numFmtId="0" fontId="10" fillId="0" borderId="37" xfId="0" applyFont="1" applyBorder="1" applyAlignment="1">
      <alignment horizontal="center" vertical="center"/>
    </xf>
    <xf numFmtId="0" fontId="10" fillId="0" borderId="38" xfId="0" applyFont="1" applyBorder="1"/>
    <xf numFmtId="0" fontId="10" fillId="0" borderId="39" xfId="0" applyFont="1" applyBorder="1"/>
    <xf numFmtId="0" fontId="10" fillId="0" borderId="43" xfId="0" applyFont="1" applyBorder="1"/>
    <xf numFmtId="0" fontId="19" fillId="0" borderId="0" xfId="0" applyFont="1"/>
    <xf numFmtId="0" fontId="4" fillId="0" borderId="0" xfId="0" applyFont="1" applyAlignment="1">
      <alignment vertical="top"/>
    </xf>
    <xf numFmtId="0" fontId="10" fillId="14" borderId="26" xfId="0" applyFont="1" applyFill="1" applyBorder="1" applyAlignment="1">
      <alignment horizontal="center" vertical="center" textRotation="90" wrapText="1"/>
    </xf>
    <xf numFmtId="0" fontId="4" fillId="14" borderId="26" xfId="0" applyFont="1" applyFill="1" applyBorder="1" applyAlignment="1">
      <alignment horizontal="center" vertical="center" wrapText="1"/>
    </xf>
    <xf numFmtId="168" fontId="4" fillId="14" borderId="26" xfId="0" applyNumberFormat="1" applyFont="1" applyFill="1" applyBorder="1" applyAlignment="1">
      <alignment horizontal="center" vertical="center" textRotation="90" wrapText="1"/>
    </xf>
    <xf numFmtId="0" fontId="4" fillId="16" borderId="26" xfId="0" applyFont="1" applyFill="1" applyBorder="1" applyAlignment="1">
      <alignment horizontal="center" vertical="center" textRotation="90" wrapText="1"/>
    </xf>
    <xf numFmtId="0" fontId="4" fillId="16" borderId="26" xfId="0" applyFont="1" applyFill="1" applyBorder="1" applyAlignment="1">
      <alignment horizontal="center" vertical="center" wrapText="1"/>
    </xf>
    <xf numFmtId="168" fontId="4" fillId="16" borderId="26" xfId="0" applyNumberFormat="1" applyFont="1" applyFill="1" applyBorder="1" applyAlignment="1">
      <alignment horizontal="center" vertical="center" textRotation="90" wrapText="1"/>
    </xf>
    <xf numFmtId="0" fontId="10" fillId="0" borderId="35" xfId="0" applyFont="1" applyBorder="1" applyAlignment="1">
      <alignment horizontal="center" vertical="center" wrapText="1"/>
    </xf>
    <xf numFmtId="0" fontId="10" fillId="0" borderId="26" xfId="0" applyFont="1" applyBorder="1"/>
    <xf numFmtId="0" fontId="10" fillId="0" borderId="44" xfId="0" applyFont="1" applyBorder="1" applyAlignment="1">
      <alignment horizontal="center" vertical="center"/>
    </xf>
    <xf numFmtId="0" fontId="10" fillId="0" borderId="46" xfId="0" applyFont="1" applyBorder="1"/>
    <xf numFmtId="0" fontId="10" fillId="0" borderId="47" xfId="0" applyFont="1" applyBorder="1"/>
    <xf numFmtId="0" fontId="10" fillId="0" borderId="47" xfId="0" applyFont="1" applyBorder="1" applyAlignment="1">
      <alignment horizontal="center" vertical="center"/>
    </xf>
    <xf numFmtId="0" fontId="10" fillId="0" borderId="48" xfId="0" applyFont="1" applyBorder="1"/>
    <xf numFmtId="0" fontId="10" fillId="0" borderId="0" xfId="0" applyFont="1" applyAlignment="1">
      <alignment horizontal="center" vertical="center" wrapText="1"/>
    </xf>
    <xf numFmtId="0" fontId="4" fillId="0" borderId="0" xfId="0" applyFont="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10" fillId="0" borderId="38" xfId="0" applyFont="1" applyBorder="1" applyAlignment="1">
      <alignment vertical="center"/>
    </xf>
    <xf numFmtId="0" fontId="10" fillId="0" borderId="39" xfId="0" applyFont="1" applyBorder="1" applyAlignment="1">
      <alignment vertical="center"/>
    </xf>
    <xf numFmtId="0" fontId="4" fillId="12" borderId="26" xfId="0" applyFont="1" applyFill="1" applyBorder="1" applyAlignment="1">
      <alignment horizontal="left" vertical="center"/>
    </xf>
    <xf numFmtId="0" fontId="10" fillId="0" borderId="43" xfId="0" applyFont="1" applyBorder="1" applyAlignment="1">
      <alignment vertical="center"/>
    </xf>
    <xf numFmtId="0" fontId="4" fillId="0" borderId="0" xfId="0" applyFont="1" applyAlignment="1">
      <alignment horizontal="left" vertical="center"/>
    </xf>
    <xf numFmtId="0" fontId="10" fillId="15" borderId="26" xfId="0" applyFont="1" applyFill="1" applyBorder="1" applyAlignment="1">
      <alignment vertical="center" textRotation="90" wrapText="1"/>
    </xf>
    <xf numFmtId="0" fontId="17" fillId="19" borderId="0" xfId="0" applyFont="1" applyFill="1" applyAlignment="1">
      <alignment vertical="center" wrapText="1"/>
    </xf>
    <xf numFmtId="0" fontId="10" fillId="0" borderId="46" xfId="0" applyFont="1" applyBorder="1" applyAlignment="1">
      <alignment vertical="center"/>
    </xf>
    <xf numFmtId="0" fontId="10" fillId="0" borderId="47" xfId="0" applyFont="1" applyBorder="1" applyAlignment="1">
      <alignment vertical="center"/>
    </xf>
    <xf numFmtId="0" fontId="10" fillId="0" borderId="48" xfId="0" applyFont="1" applyBorder="1" applyAlignment="1">
      <alignment vertical="center"/>
    </xf>
    <xf numFmtId="0" fontId="10" fillId="0" borderId="26" xfId="0" applyFont="1" applyBorder="1" applyAlignment="1">
      <alignment horizontal="center"/>
    </xf>
    <xf numFmtId="10" fontId="10" fillId="0" borderId="28" xfId="0" applyNumberFormat="1" applyFont="1" applyBorder="1" applyAlignment="1">
      <alignment horizontal="center" vertical="center"/>
    </xf>
    <xf numFmtId="0" fontId="10" fillId="0" borderId="28" xfId="0" applyFont="1" applyBorder="1" applyAlignment="1">
      <alignment horizontal="center" vertical="center"/>
    </xf>
    <xf numFmtId="9" fontId="10" fillId="0" borderId="20" xfId="11" applyFont="1" applyBorder="1" applyAlignment="1">
      <alignment horizontal="center" vertical="center"/>
    </xf>
    <xf numFmtId="0" fontId="10" fillId="20" borderId="1" xfId="0" quotePrefix="1" applyFont="1" applyFill="1" applyBorder="1" applyAlignment="1">
      <alignment vertical="center" textRotation="90" wrapText="1"/>
    </xf>
    <xf numFmtId="0" fontId="5" fillId="21" borderId="20" xfId="0" applyFont="1" applyFill="1" applyBorder="1" applyAlignment="1">
      <alignment horizontal="center" vertical="center" wrapText="1"/>
    </xf>
    <xf numFmtId="0" fontId="3" fillId="21" borderId="16" xfId="0" applyFont="1" applyFill="1" applyBorder="1" applyAlignment="1">
      <alignment horizontal="center" vertical="center" wrapText="1"/>
    </xf>
    <xf numFmtId="0" fontId="10" fillId="0" borderId="20" xfId="0" applyFont="1" applyBorder="1" applyAlignment="1">
      <alignment horizontal="left" wrapText="1"/>
    </xf>
    <xf numFmtId="0" fontId="10" fillId="0" borderId="11" xfId="0" applyFont="1" applyBorder="1" applyAlignment="1">
      <alignment vertical="center" wrapText="1"/>
    </xf>
    <xf numFmtId="0" fontId="10" fillId="0" borderId="0" xfId="0" applyFont="1" applyAlignment="1">
      <alignment vertical="center" wrapText="1"/>
    </xf>
    <xf numFmtId="0" fontId="10" fillId="0" borderId="22" xfId="0" applyFont="1" applyBorder="1" applyAlignment="1">
      <alignment vertical="center" wrapText="1"/>
    </xf>
    <xf numFmtId="9" fontId="10" fillId="18" borderId="27" xfId="0" applyNumberFormat="1" applyFont="1" applyFill="1" applyBorder="1" applyAlignment="1">
      <alignment horizontal="center" vertical="center"/>
    </xf>
    <xf numFmtId="169" fontId="10" fillId="0" borderId="27" xfId="0" applyNumberFormat="1" applyFont="1" applyBorder="1" applyAlignment="1">
      <alignment horizontal="center" vertical="center" wrapText="1"/>
    </xf>
    <xf numFmtId="170" fontId="10" fillId="0" borderId="28" xfId="0" applyNumberFormat="1" applyFont="1" applyBorder="1" applyAlignment="1">
      <alignment horizontal="center" vertical="center"/>
    </xf>
    <xf numFmtId="0" fontId="20" fillId="0" borderId="20" xfId="0" applyFont="1" applyBorder="1" applyAlignment="1">
      <alignment horizontal="center" vertical="center"/>
    </xf>
    <xf numFmtId="9" fontId="5" fillId="0" borderId="20" xfId="11" applyFont="1" applyBorder="1" applyAlignment="1">
      <alignment horizontal="center" vertical="center"/>
    </xf>
    <xf numFmtId="9" fontId="5" fillId="0" borderId="20" xfId="11" applyFont="1" applyFill="1" applyBorder="1" applyAlignment="1">
      <alignment horizontal="center" vertical="center"/>
    </xf>
    <xf numFmtId="9" fontId="5" fillId="0" borderId="20" xfId="0" applyNumberFormat="1" applyFont="1" applyBorder="1" applyAlignment="1">
      <alignment horizontal="center" vertical="center"/>
    </xf>
    <xf numFmtId="0" fontId="5" fillId="0" borderId="26" xfId="0" applyFont="1" applyBorder="1" applyAlignment="1">
      <alignment horizontal="center" vertical="center" wrapText="1"/>
    </xf>
    <xf numFmtId="9" fontId="5" fillId="0" borderId="27" xfId="0" applyNumberFormat="1" applyFont="1" applyBorder="1" applyAlignment="1">
      <alignment horizontal="center" vertical="center" wrapText="1"/>
    </xf>
    <xf numFmtId="9" fontId="5" fillId="18" borderId="27" xfId="0" applyNumberFormat="1" applyFont="1" applyFill="1" applyBorder="1" applyAlignment="1">
      <alignment horizontal="center" vertical="center"/>
    </xf>
    <xf numFmtId="0" fontId="5" fillId="0" borderId="27" xfId="0" applyFont="1" applyBorder="1" applyAlignment="1">
      <alignment horizontal="center" vertical="center" wrapText="1"/>
    </xf>
    <xf numFmtId="9" fontId="5" fillId="0" borderId="27" xfId="0" applyNumberFormat="1"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3" fillId="0" borderId="4" xfId="2" applyFont="1" applyBorder="1" applyAlignment="1">
      <alignment horizontal="center" vertical="center" wrapText="1"/>
    </xf>
    <xf numFmtId="0" fontId="3" fillId="0" borderId="7" xfId="2" applyFont="1" applyBorder="1" applyAlignment="1">
      <alignment horizontal="center" vertical="center" wrapText="1"/>
    </xf>
    <xf numFmtId="0" fontId="3" fillId="0" borderId="8" xfId="2" applyFont="1" applyBorder="1" applyAlignment="1">
      <alignment horizontal="center" vertical="center" wrapText="1"/>
    </xf>
    <xf numFmtId="0" fontId="3" fillId="0" borderId="9" xfId="2" applyFont="1" applyBorder="1" applyAlignment="1">
      <alignment horizontal="center" vertical="center" wrapText="1"/>
    </xf>
    <xf numFmtId="49" fontId="3" fillId="0" borderId="2" xfId="2" applyNumberFormat="1" applyFont="1" applyBorder="1" applyAlignment="1">
      <alignment horizontal="center" vertical="center" wrapText="1"/>
    </xf>
    <xf numFmtId="49" fontId="3" fillId="0" borderId="3" xfId="2" applyNumberFormat="1" applyFont="1" applyBorder="1" applyAlignment="1">
      <alignment horizontal="center" vertical="center" wrapText="1"/>
    </xf>
    <xf numFmtId="49" fontId="3" fillId="0" borderId="4" xfId="2" applyNumberFormat="1" applyFont="1" applyBorder="1" applyAlignment="1">
      <alignment horizontal="center" vertical="center" wrapText="1"/>
    </xf>
    <xf numFmtId="49" fontId="3" fillId="0" borderId="7" xfId="2" applyNumberFormat="1" applyFont="1" applyBorder="1" applyAlignment="1">
      <alignment horizontal="center" vertical="center" wrapText="1"/>
    </xf>
    <xf numFmtId="49" fontId="3" fillId="0" borderId="8" xfId="2" applyNumberFormat="1" applyFont="1" applyBorder="1" applyAlignment="1">
      <alignment horizontal="center" vertical="center" wrapText="1"/>
    </xf>
    <xf numFmtId="49" fontId="3" fillId="0" borderId="9" xfId="2" applyNumberFormat="1" applyFont="1" applyBorder="1" applyAlignment="1">
      <alignment horizontal="center" vertical="center" wrapText="1"/>
    </xf>
    <xf numFmtId="164" fontId="3" fillId="0" borderId="2" xfId="2" applyNumberFormat="1" applyFont="1" applyBorder="1" applyAlignment="1">
      <alignment horizontal="center" vertical="center" wrapText="1"/>
    </xf>
    <xf numFmtId="164" fontId="3" fillId="0" borderId="3" xfId="2" applyNumberFormat="1" applyFont="1" applyBorder="1" applyAlignment="1">
      <alignment horizontal="center" vertical="center" wrapText="1"/>
    </xf>
    <xf numFmtId="164" fontId="3" fillId="0" borderId="4" xfId="2" applyNumberFormat="1" applyFont="1" applyBorder="1" applyAlignment="1">
      <alignment horizontal="center" vertical="center" wrapText="1"/>
    </xf>
    <xf numFmtId="164" fontId="3" fillId="0" borderId="7" xfId="2" applyNumberFormat="1" applyFont="1" applyBorder="1" applyAlignment="1">
      <alignment horizontal="center" vertical="center" wrapText="1"/>
    </xf>
    <xf numFmtId="164" fontId="3" fillId="0" borderId="8" xfId="2" applyNumberFormat="1" applyFont="1" applyBorder="1" applyAlignment="1">
      <alignment horizontal="center" vertical="center" wrapText="1"/>
    </xf>
    <xf numFmtId="164" fontId="3" fillId="0" borderId="9" xfId="2" applyNumberFormat="1" applyFont="1" applyBorder="1" applyAlignment="1">
      <alignment horizontal="center" vertical="center" wrapText="1"/>
    </xf>
    <xf numFmtId="0" fontId="5" fillId="0" borderId="2" xfId="1" applyFont="1" applyBorder="1" applyAlignment="1">
      <alignment horizontal="center" wrapText="1"/>
    </xf>
    <xf numFmtId="0" fontId="5" fillId="0" borderId="3" xfId="1" applyFont="1" applyBorder="1" applyAlignment="1">
      <alignment horizontal="center" wrapText="1"/>
    </xf>
    <xf numFmtId="0" fontId="5" fillId="0" borderId="4" xfId="1" applyFont="1" applyBorder="1" applyAlignment="1">
      <alignment horizontal="center" wrapText="1"/>
    </xf>
    <xf numFmtId="0" fontId="5" fillId="0" borderId="5" xfId="1" applyFont="1" applyBorder="1" applyAlignment="1">
      <alignment horizontal="center" wrapText="1"/>
    </xf>
    <xf numFmtId="0" fontId="5" fillId="0" borderId="0" xfId="1" applyFont="1" applyAlignment="1">
      <alignment horizontal="center" wrapText="1"/>
    </xf>
    <xf numFmtId="0" fontId="5" fillId="0" borderId="6" xfId="1" applyFont="1" applyBorder="1" applyAlignment="1">
      <alignment horizontal="center" wrapText="1"/>
    </xf>
    <xf numFmtId="0" fontId="5" fillId="0" borderId="7" xfId="1" applyFont="1" applyBorder="1" applyAlignment="1">
      <alignment horizontal="center" wrapText="1"/>
    </xf>
    <xf numFmtId="0" fontId="5" fillId="0" borderId="8" xfId="1" applyFont="1" applyBorder="1" applyAlignment="1">
      <alignment horizontal="center" wrapText="1"/>
    </xf>
    <xf numFmtId="0" fontId="5" fillId="0" borderId="9" xfId="1" applyFont="1" applyBorder="1" applyAlignment="1">
      <alignment horizontal="center" wrapText="1"/>
    </xf>
    <xf numFmtId="0" fontId="3" fillId="0" borderId="5" xfId="2" applyFont="1" applyBorder="1" applyAlignment="1">
      <alignment horizontal="center" vertical="center" wrapText="1"/>
    </xf>
    <xf numFmtId="0" fontId="3" fillId="0" borderId="0" xfId="2" applyFont="1" applyAlignment="1">
      <alignment horizontal="center" vertical="center" wrapText="1"/>
    </xf>
    <xf numFmtId="0" fontId="3" fillId="0" borderId="6" xfId="2" applyFont="1" applyBorder="1" applyAlignment="1">
      <alignment horizontal="center" vertical="center" wrapText="1"/>
    </xf>
    <xf numFmtId="0" fontId="3" fillId="2" borderId="14" xfId="0" applyFont="1" applyFill="1" applyBorder="1" applyAlignment="1">
      <alignment horizontal="left" vertical="center"/>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14" fontId="3" fillId="0" borderId="1" xfId="0" applyNumberFormat="1" applyFont="1" applyBorder="1" applyAlignment="1">
      <alignment horizontal="left" vertical="center"/>
    </xf>
    <xf numFmtId="0" fontId="3" fillId="0" borderId="1"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4" fillId="0" borderId="52" xfId="0" applyFont="1" applyBorder="1" applyAlignment="1">
      <alignment horizontal="left" vertical="center"/>
    </xf>
    <xf numFmtId="0" fontId="3"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0" xfId="0" applyFont="1" applyFill="1" applyBorder="1" applyAlignment="1">
      <alignment vertical="center"/>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9" xfId="0" applyFont="1" applyFill="1" applyBorder="1" applyAlignment="1">
      <alignment vertical="center"/>
    </xf>
    <xf numFmtId="0" fontId="4" fillId="2" borderId="1" xfId="0" applyFont="1" applyFill="1" applyBorder="1" applyAlignment="1">
      <alignment horizontal="center" vertical="center" textRotation="90"/>
    </xf>
    <xf numFmtId="0" fontId="4" fillId="2" borderId="1" xfId="0" applyFont="1" applyFill="1" applyBorder="1" applyAlignment="1">
      <alignment horizontal="center" vertical="center" textRotation="90" wrapText="1"/>
    </xf>
    <xf numFmtId="0" fontId="3"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0" borderId="1" xfId="2" applyFont="1" applyBorder="1" applyAlignment="1">
      <alignment horizontal="center" vertical="center" wrapText="1"/>
    </xf>
    <xf numFmtId="0" fontId="4" fillId="2" borderId="18" xfId="0" applyFont="1" applyFill="1" applyBorder="1" applyAlignment="1">
      <alignment horizontal="center" vertical="center" textRotation="90" wrapText="1"/>
    </xf>
    <xf numFmtId="0" fontId="4" fillId="2" borderId="20" xfId="0" applyFont="1" applyFill="1" applyBorder="1" applyAlignment="1">
      <alignment horizontal="center" vertical="center" textRotation="90" wrapText="1"/>
    </xf>
    <xf numFmtId="49" fontId="3" fillId="0" borderId="1" xfId="2" applyNumberFormat="1" applyFont="1" applyBorder="1" applyAlignment="1">
      <alignment horizontal="center" vertical="center" wrapText="1"/>
    </xf>
    <xf numFmtId="164" fontId="3" fillId="0" borderId="1" xfId="2" applyNumberFormat="1" applyFont="1" applyBorder="1" applyAlignment="1">
      <alignment horizontal="center" vertical="center" wrapText="1"/>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3" fillId="0" borderId="14" xfId="0" applyFont="1" applyBorder="1" applyAlignment="1">
      <alignment vertical="center"/>
    </xf>
    <xf numFmtId="0" fontId="3" fillId="0" borderId="16" xfId="0" applyFont="1" applyBorder="1" applyAlignment="1">
      <alignment vertical="center"/>
    </xf>
    <xf numFmtId="0" fontId="4" fillId="0" borderId="40" xfId="0" applyFont="1" applyBorder="1" applyAlignment="1">
      <alignment vertical="center"/>
    </xf>
    <xf numFmtId="0" fontId="5" fillId="0" borderId="42" xfId="0" applyFont="1" applyBorder="1"/>
    <xf numFmtId="0" fontId="4" fillId="2" borderId="14" xfId="0" applyFont="1" applyFill="1" applyBorder="1" applyAlignment="1">
      <alignment horizontal="center" vertical="center" textRotation="90" wrapText="1"/>
    </xf>
    <xf numFmtId="0" fontId="3" fillId="0" borderId="24" xfId="2" applyFont="1" applyBorder="1" applyAlignment="1">
      <alignment horizontal="right" vertical="center" wrapText="1"/>
    </xf>
    <xf numFmtId="0" fontId="5" fillId="2" borderId="20" xfId="0" applyFont="1" applyFill="1" applyBorder="1" applyAlignment="1">
      <alignment horizontal="center" vertical="center"/>
    </xf>
    <xf numFmtId="0" fontId="5" fillId="2" borderId="19" xfId="0" applyFont="1" applyFill="1" applyBorder="1"/>
    <xf numFmtId="0" fontId="5" fillId="2" borderId="20" xfId="0" applyFont="1" applyFill="1" applyBorder="1"/>
    <xf numFmtId="0" fontId="5" fillId="2" borderId="20" xfId="0" applyFont="1" applyFill="1" applyBorder="1" applyAlignment="1">
      <alignment vertical="center" wrapText="1"/>
    </xf>
    <xf numFmtId="0" fontId="4" fillId="12" borderId="44" xfId="0" applyFont="1" applyFill="1" applyBorder="1" applyAlignment="1">
      <alignment horizontal="center" vertical="center" wrapText="1"/>
    </xf>
    <xf numFmtId="0" fontId="5" fillId="0" borderId="27" xfId="0" applyFont="1" applyBorder="1"/>
    <xf numFmtId="0" fontId="4" fillId="12" borderId="44" xfId="0" applyFont="1" applyFill="1" applyBorder="1" applyAlignment="1">
      <alignment horizontal="center" vertical="center" textRotation="90"/>
    </xf>
    <xf numFmtId="0" fontId="4" fillId="12" borderId="29" xfId="0" applyFont="1" applyFill="1" applyBorder="1" applyAlignment="1">
      <alignment horizontal="center" vertical="center" wrapText="1"/>
    </xf>
    <xf numFmtId="0" fontId="5" fillId="0" borderId="31" xfId="0" applyFont="1" applyBorder="1"/>
    <xf numFmtId="0" fontId="4" fillId="12" borderId="44" xfId="0" applyFont="1" applyFill="1" applyBorder="1" applyAlignment="1">
      <alignment horizontal="center" vertical="center" textRotation="90" wrapText="1"/>
    </xf>
    <xf numFmtId="0" fontId="4" fillId="12" borderId="40" xfId="0" applyFont="1" applyFill="1" applyBorder="1" applyAlignment="1">
      <alignment horizontal="center" vertical="center" wrapText="1"/>
    </xf>
    <xf numFmtId="0" fontId="5" fillId="0" borderId="41" xfId="0" applyFont="1" applyBorder="1"/>
    <xf numFmtId="0" fontId="4" fillId="12" borderId="40" xfId="0" applyFont="1" applyFill="1" applyBorder="1" applyAlignment="1">
      <alignment horizontal="center" vertical="center"/>
    </xf>
    <xf numFmtId="0" fontId="5" fillId="0" borderId="45" xfId="0" applyFont="1" applyBorder="1"/>
    <xf numFmtId="0" fontId="4" fillId="12" borderId="40" xfId="0" applyFont="1" applyFill="1" applyBorder="1" applyAlignment="1">
      <alignment horizontal="left" vertical="center"/>
    </xf>
    <xf numFmtId="0" fontId="4" fillId="0" borderId="40"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40" xfId="0" applyFont="1" applyBorder="1" applyAlignment="1">
      <alignment horizontal="center" vertical="center"/>
    </xf>
    <xf numFmtId="0" fontId="10" fillId="0" borderId="29" xfId="0" applyFont="1" applyBorder="1" applyAlignment="1">
      <alignment horizontal="center" wrapText="1"/>
    </xf>
    <xf numFmtId="0" fontId="5" fillId="0" borderId="30" xfId="0" applyFont="1" applyBorder="1"/>
    <xf numFmtId="0" fontId="5" fillId="0" borderId="32" xfId="0" applyFont="1" applyBorder="1"/>
    <xf numFmtId="0" fontId="10" fillId="0" borderId="0" xfId="0" applyFont="1"/>
    <xf numFmtId="0" fontId="5" fillId="0" borderId="33" xfId="0" applyFont="1" applyBorder="1"/>
    <xf numFmtId="0" fontId="5" fillId="0" borderId="28" xfId="0" applyFont="1" applyBorder="1"/>
    <xf numFmtId="0" fontId="5" fillId="0" borderId="34" xfId="0" applyFont="1" applyBorder="1"/>
    <xf numFmtId="0" fontId="5" fillId="0" borderId="35" xfId="0" applyFont="1" applyBorder="1"/>
    <xf numFmtId="0" fontId="4" fillId="0" borderId="29" xfId="0" applyFont="1" applyBorder="1" applyAlignment="1">
      <alignment horizontal="center" vertical="center" wrapText="1"/>
    </xf>
    <xf numFmtId="49" fontId="4" fillId="0" borderId="29" xfId="0" applyNumberFormat="1" applyFont="1" applyBorder="1" applyAlignment="1">
      <alignment horizontal="center" vertical="center" wrapText="1"/>
    </xf>
    <xf numFmtId="167" fontId="4" fillId="0" borderId="29" xfId="0" applyNumberFormat="1" applyFont="1" applyBorder="1" applyAlignment="1">
      <alignment horizontal="center" vertical="center" wrapText="1"/>
    </xf>
    <xf numFmtId="0" fontId="4" fillId="12" borderId="29" xfId="0" applyFont="1" applyFill="1" applyBorder="1" applyAlignment="1">
      <alignment horizontal="center" vertical="center" textRotation="90" wrapText="1"/>
    </xf>
    <xf numFmtId="0" fontId="4" fillId="0" borderId="49" xfId="0" applyFont="1" applyBorder="1" applyAlignment="1">
      <alignment horizontal="right" vertical="center" wrapText="1"/>
    </xf>
    <xf numFmtId="0" fontId="5" fillId="0" borderId="49" xfId="0" applyFont="1" applyBorder="1"/>
    <xf numFmtId="0" fontId="5" fillId="22" borderId="20" xfId="0" applyFont="1" applyFill="1" applyBorder="1" applyAlignment="1">
      <alignment horizontal="center" vertical="center" wrapText="1"/>
    </xf>
    <xf numFmtId="9" fontId="5" fillId="22" borderId="20" xfId="11" applyFont="1" applyFill="1" applyBorder="1" applyAlignment="1">
      <alignment horizontal="center" vertical="center"/>
    </xf>
    <xf numFmtId="0" fontId="5" fillId="22" borderId="20" xfId="0" applyFont="1" applyFill="1" applyBorder="1" applyAlignment="1">
      <alignment horizontal="left" vertical="center" wrapText="1"/>
    </xf>
  </cellXfs>
  <cellStyles count="12">
    <cellStyle name="KPT06_alter" xfId="4"/>
    <cellStyle name="Moneda" xfId="10" builtinId="4"/>
    <cellStyle name="Moneda 2" xfId="5"/>
    <cellStyle name="Moneda 3" xfId="6"/>
    <cellStyle name="Moneda 4" xfId="3"/>
    <cellStyle name="Normal" xfId="0" builtinId="0"/>
    <cellStyle name="Normal 2" xfId="1"/>
    <cellStyle name="Normal 3" xfId="7"/>
    <cellStyle name="Normal 4" xfId="8"/>
    <cellStyle name="Normal_FDEG-001" xfId="2"/>
    <cellStyle name="Porcentaje" xfId="11" builtinId="5"/>
    <cellStyle name="Porcentaje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pn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8.emf"/><Relationship Id="rId18" Type="http://schemas.openxmlformats.org/officeDocument/2006/relationships/image" Target="../media/image33.jpeg"/><Relationship Id="rId3" Type="http://schemas.openxmlformats.org/officeDocument/2006/relationships/image" Target="../media/image19.png"/><Relationship Id="rId21" Type="http://schemas.openxmlformats.org/officeDocument/2006/relationships/image" Target="../media/image36.jpeg"/><Relationship Id="rId7" Type="http://schemas.openxmlformats.org/officeDocument/2006/relationships/image" Target="../media/image23.png"/><Relationship Id="rId12" Type="http://schemas.openxmlformats.org/officeDocument/2006/relationships/image" Target="../media/image28.svg"/><Relationship Id="rId17" Type="http://schemas.openxmlformats.org/officeDocument/2006/relationships/image" Target="../media/image32.png"/><Relationship Id="rId2" Type="http://schemas.openxmlformats.org/officeDocument/2006/relationships/image" Target="../media/image18.png"/><Relationship Id="rId16" Type="http://schemas.openxmlformats.org/officeDocument/2006/relationships/image" Target="../media/image31.png"/><Relationship Id="rId20" Type="http://schemas.openxmlformats.org/officeDocument/2006/relationships/image" Target="../media/image35.jpe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emf"/><Relationship Id="rId15" Type="http://schemas.openxmlformats.org/officeDocument/2006/relationships/image" Target="../media/image30.png"/><Relationship Id="rId10" Type="http://schemas.openxmlformats.org/officeDocument/2006/relationships/image" Target="../media/image26.png"/><Relationship Id="rId19" Type="http://schemas.openxmlformats.org/officeDocument/2006/relationships/image" Target="../media/image34.jpeg"/><Relationship Id="rId4" Type="http://schemas.openxmlformats.org/officeDocument/2006/relationships/image" Target="../media/image20.png"/><Relationship Id="rId9" Type="http://schemas.openxmlformats.org/officeDocument/2006/relationships/image" Target="../media/image25.emf"/><Relationship Id="rId14"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2</xdr:col>
      <xdr:colOff>317201</xdr:colOff>
      <xdr:row>0</xdr:row>
      <xdr:rowOff>36252</xdr:rowOff>
    </xdr:from>
    <xdr:to>
      <xdr:col>3</xdr:col>
      <xdr:colOff>166006</xdr:colOff>
      <xdr:row>3</xdr:row>
      <xdr:rowOff>172394</xdr:rowOff>
    </xdr:to>
    <xdr:pic>
      <xdr:nvPicPr>
        <xdr:cNvPr id="2" name="11 Imagen" descr="http://www.atlantico.gov.co/images/stories/departamento/escudo.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372" y="221309"/>
          <a:ext cx="899277" cy="1115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358140</xdr:colOff>
      <xdr:row>1</xdr:row>
      <xdr:rowOff>30080</xdr:rowOff>
    </xdr:from>
    <xdr:to>
      <xdr:col>2</xdr:col>
      <xdr:colOff>910168</xdr:colOff>
      <xdr:row>3</xdr:row>
      <xdr:rowOff>111422</xdr:rowOff>
    </xdr:to>
    <xdr:pic>
      <xdr:nvPicPr>
        <xdr:cNvPr id="2" name="11 Imagen" descr="http://www.atlantico.gov.co/images/stories/departamento/escudo.jp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473" y="178247"/>
          <a:ext cx="552028" cy="621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0</xdr:row>
      <xdr:rowOff>95250</xdr:rowOff>
    </xdr:from>
    <xdr:to>
      <xdr:col>12</xdr:col>
      <xdr:colOff>750094</xdr:colOff>
      <xdr:row>64</xdr:row>
      <xdr:rowOff>71437</xdr:rowOff>
    </xdr:to>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219075" y="95250"/>
          <a:ext cx="10589419" cy="11558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solidFill>
                <a:schemeClr val="dk1"/>
              </a:solidFill>
              <a:effectLst/>
              <a:latin typeface="+mn-lt"/>
              <a:ea typeface="+mn-ea"/>
              <a:cs typeface="+mn-cs"/>
            </a:rPr>
            <a:t>PUNTOS SEGUROS PARA CICLISTAS Y CICLOVÍA TU RUTA SEGURA</a:t>
          </a:r>
        </a:p>
        <a:p>
          <a:r>
            <a:rPr lang="es-CO" sz="1100">
              <a:solidFill>
                <a:schemeClr val="dk1"/>
              </a:solidFill>
              <a:effectLst/>
              <a:latin typeface="+mn-lt"/>
              <a:ea typeface="+mn-ea"/>
              <a:cs typeface="+mn-cs"/>
            </a:rPr>
            <a:t>Con el fin de integrar la salud y el deporte, fomentando la práctica del ciclismo como un estilo de vida activo y saludable, el Instituto de Tránsito del Atlántico ha implementado espacios seguros para los ciclistas durante su desplazamiento en la </a:t>
          </a:r>
          <a:r>
            <a:rPr lang="es-CO" sz="1100" b="1">
              <a:solidFill>
                <a:schemeClr val="dk1"/>
              </a:solidFill>
              <a:effectLst/>
              <a:latin typeface="+mn-lt"/>
              <a:ea typeface="+mn-ea"/>
              <a:cs typeface="+mn-cs"/>
            </a:rPr>
            <a:t>Vía Al Mar</a:t>
          </a:r>
          <a:r>
            <a:rPr lang="es-CO" sz="1100">
              <a:solidFill>
                <a:schemeClr val="dk1"/>
              </a:solidFill>
              <a:effectLst/>
              <a:latin typeface="+mn-lt"/>
              <a:ea typeface="+mn-ea"/>
              <a:cs typeface="+mn-cs"/>
            </a:rPr>
            <a:t> y en la Vía </a:t>
          </a:r>
          <a:r>
            <a:rPr lang="es-CO" sz="1100" b="1">
              <a:solidFill>
                <a:schemeClr val="dk1"/>
              </a:solidFill>
              <a:effectLst/>
              <a:latin typeface="+mn-lt"/>
              <a:ea typeface="+mn-ea"/>
              <a:cs typeface="+mn-cs"/>
            </a:rPr>
            <a:t>Circunvalar de la Prosperidad</a:t>
          </a:r>
          <a:r>
            <a:rPr lang="es-CO" sz="1100">
              <a:solidFill>
                <a:schemeClr val="dk1"/>
              </a:solidFill>
              <a:effectLst/>
              <a:latin typeface="+mn-lt"/>
              <a:ea typeface="+mn-ea"/>
              <a:cs typeface="+mn-cs"/>
            </a:rPr>
            <a:t>.</a:t>
          </a:r>
        </a:p>
        <a:p>
          <a:r>
            <a:rPr lang="es-CO" sz="1100">
              <a:solidFill>
                <a:schemeClr val="dk1"/>
              </a:solidFill>
              <a:effectLst/>
              <a:latin typeface="+mn-lt"/>
              <a:ea typeface="+mn-ea"/>
              <a:cs typeface="+mn-cs"/>
            </a:rPr>
            <a:t>Esto se ha logrado mediante procesos de sensibilización y socialización de las normas de tránsito dirigidos hacia los conductores de vehículos automotores y los ciclistas, salvaguardando siempre la vida de todos los actores viales que interactúan en estas vías, asimismo, se han impartido capacitaciones sobre mecánica básica para que estén preparados ante eventuales fallas técnicas durante su recorrido.</a:t>
          </a:r>
        </a:p>
        <a:p>
          <a:r>
            <a:rPr lang="es-CO" sz="1100" b="1">
              <a:solidFill>
                <a:schemeClr val="dk1"/>
              </a:solidFill>
              <a:effectLst/>
              <a:latin typeface="+mn-lt"/>
              <a:ea typeface="+mn-ea"/>
              <a:cs typeface="+mn-cs"/>
            </a:rPr>
            <a:t>Objetivos específicos:</a:t>
          </a:r>
          <a:endParaRPr lang="es-CO" sz="1100">
            <a:solidFill>
              <a:schemeClr val="dk1"/>
            </a:solidFill>
            <a:effectLst/>
            <a:latin typeface="+mn-lt"/>
            <a:ea typeface="+mn-ea"/>
            <a:cs typeface="+mn-cs"/>
          </a:endParaRPr>
        </a:p>
        <a:p>
          <a:pPr lvl="0"/>
          <a:r>
            <a:rPr lang="es-CO" sz="1100">
              <a:solidFill>
                <a:schemeClr val="dk1"/>
              </a:solidFill>
              <a:effectLst/>
              <a:latin typeface="+mn-lt"/>
              <a:ea typeface="+mn-ea"/>
              <a:cs typeface="+mn-cs"/>
            </a:rPr>
            <a:t>Integrar la salud y el deporte, fomentando la práctica del ciclismo como un estilo de vida saludable, ofreciendo puntos seguros donde los ciclistas encuentren un espacio para chequeos de salud, mantenimiento de bicicletas, hidratación y refrigerios.</a:t>
          </a:r>
        </a:p>
        <a:p>
          <a:pPr lvl="0"/>
          <a:r>
            <a:rPr lang="es-CO" sz="1100">
              <a:solidFill>
                <a:schemeClr val="dk1"/>
              </a:solidFill>
              <a:effectLst/>
              <a:latin typeface="+mn-lt"/>
              <a:ea typeface="+mn-ea"/>
              <a:cs typeface="+mn-cs"/>
            </a:rPr>
            <a:t>Brindar un punto estratégico a los ciclistas para medir la presión arterial, pulso y otros signos vitales.</a:t>
          </a:r>
        </a:p>
        <a:p>
          <a:pPr lvl="0"/>
          <a:r>
            <a:rPr lang="es-CO" sz="1100">
              <a:solidFill>
                <a:schemeClr val="dk1"/>
              </a:solidFill>
              <a:effectLst/>
              <a:latin typeface="+mn-lt"/>
              <a:ea typeface="+mn-ea"/>
              <a:cs typeface="+mn-cs"/>
            </a:rPr>
            <a:t>Proporcionar a través de profesionales, recomendaciones sobre hábitos saludables al hacer uso de la bicicleta. </a:t>
          </a:r>
        </a:p>
        <a:p>
          <a:pPr lvl="0"/>
          <a:r>
            <a:rPr lang="es-CO" sz="1100">
              <a:solidFill>
                <a:schemeClr val="dk1"/>
              </a:solidFill>
              <a:effectLst/>
              <a:latin typeface="+mn-lt"/>
              <a:ea typeface="+mn-ea"/>
              <a:cs typeface="+mn-cs"/>
            </a:rPr>
            <a:t>Desarrollar procesos de sensibilización en educación vial para ciclistas </a:t>
          </a:r>
        </a:p>
        <a:p>
          <a:pPr lvl="0"/>
          <a:r>
            <a:rPr lang="es-CO" sz="1100">
              <a:solidFill>
                <a:schemeClr val="dk1"/>
              </a:solidFill>
              <a:effectLst/>
              <a:latin typeface="+mn-lt"/>
              <a:ea typeface="+mn-ea"/>
              <a:cs typeface="+mn-cs"/>
            </a:rPr>
            <a:t>Ofrecer un ambiente cómodo y seguro durante el acompañamiento de los ciclistas en la prestación del servicio.</a:t>
          </a:r>
        </a:p>
        <a:p>
          <a:endParaRPr lang="es-CO" sz="1100" b="0">
            <a:solidFill>
              <a:schemeClr val="dk1"/>
            </a:solidFill>
            <a:effectLst/>
            <a:latin typeface="+mn-lt"/>
            <a:ea typeface="+mn-ea"/>
            <a:cs typeface="+mn-cs"/>
          </a:endParaRPr>
        </a:p>
        <a:p>
          <a:r>
            <a:rPr lang="es-CO" sz="1100" b="1">
              <a:solidFill>
                <a:schemeClr val="dk1"/>
              </a:solidFill>
              <a:effectLst/>
              <a:latin typeface="+mn-lt"/>
              <a:ea typeface="+mn-ea"/>
              <a:cs typeface="+mn-cs"/>
            </a:rPr>
            <a:t>Cronograma De Activación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A continuación, se presenta el cronograma de los eventos realizados:</a:t>
          </a:r>
        </a:p>
        <a:p>
          <a:r>
            <a:rPr lang="es-CO" sz="1100">
              <a:solidFill>
                <a:schemeClr val="dk1"/>
              </a:solidFill>
              <a:effectLst/>
              <a:latin typeface="+mn-lt"/>
              <a:ea typeface="+mn-ea"/>
              <a:cs typeface="+mn-cs"/>
            </a:rPr>
            <a:t> </a:t>
          </a:r>
        </a:p>
        <a:p>
          <a:r>
            <a:rPr lang="es-CO" sz="1100" i="1">
              <a:solidFill>
                <a:schemeClr val="dk1"/>
              </a:solidFill>
              <a:effectLst/>
              <a:latin typeface="+mn-lt"/>
              <a:ea typeface="+mn-ea"/>
              <a:cs typeface="+mn-cs"/>
            </a:rPr>
            <a:t>Tabla 6. Cronograma de activación de la campaña</a:t>
          </a: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A partir de su ejecución hasta la fecha se ha logrado impactar </a:t>
          </a:r>
          <a:r>
            <a:rPr lang="es-CO" sz="1100" b="1">
              <a:solidFill>
                <a:schemeClr val="dk1"/>
              </a:solidFill>
              <a:effectLst/>
              <a:latin typeface="+mn-lt"/>
              <a:ea typeface="+mn-ea"/>
              <a:cs typeface="+mn-cs"/>
            </a:rPr>
            <a:t>20.983</a:t>
          </a:r>
          <a:r>
            <a:rPr lang="es-CO" sz="1100">
              <a:solidFill>
                <a:schemeClr val="dk1"/>
              </a:solidFill>
              <a:effectLst/>
              <a:latin typeface="+mn-lt"/>
              <a:ea typeface="+mn-ea"/>
              <a:cs typeface="+mn-cs"/>
            </a:rPr>
            <a:t> ciclistas quienes han utilizado los servicios ofrecidos en estos puntos seguros en las vías mencionadas.</a:t>
          </a:r>
        </a:p>
        <a:p>
          <a:r>
            <a:rPr lang="es-CO" sz="1100">
              <a:solidFill>
                <a:schemeClr val="dk1"/>
              </a:solidFill>
              <a:effectLst/>
              <a:latin typeface="+mn-lt"/>
              <a:ea typeface="+mn-ea"/>
              <a:cs typeface="+mn-cs"/>
            </a:rPr>
            <a:t> </a:t>
          </a:r>
        </a:p>
        <a:p>
          <a:r>
            <a:rPr lang="es-CO" sz="1100" i="1">
              <a:solidFill>
                <a:schemeClr val="dk1"/>
              </a:solidFill>
              <a:effectLst/>
              <a:latin typeface="+mn-lt"/>
              <a:ea typeface="+mn-ea"/>
              <a:cs typeface="+mn-cs"/>
            </a:rPr>
            <a:t>Ilustración 10. Población de ciclistas impactados por punto seguro</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endParaRPr lang="es-CO" sz="1100"/>
        </a:p>
      </xdr:txBody>
    </xdr:sp>
    <xdr:clientData/>
  </xdr:twoCellAnchor>
  <xdr:twoCellAnchor editAs="oneCell">
    <xdr:from>
      <xdr:col>5</xdr:col>
      <xdr:colOff>381000</xdr:colOff>
      <xdr:row>13</xdr:row>
      <xdr:rowOff>0</xdr:rowOff>
    </xdr:from>
    <xdr:to>
      <xdr:col>12</xdr:col>
      <xdr:colOff>659130</xdr:colOff>
      <xdr:row>46</xdr:row>
      <xdr:rowOff>161925</xdr:rowOff>
    </xdr:to>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2352675"/>
          <a:ext cx="6145530" cy="6134100"/>
        </a:xfrm>
        <a:prstGeom prst="rect">
          <a:avLst/>
        </a:prstGeom>
        <a:noFill/>
        <a:ln>
          <a:noFill/>
        </a:ln>
      </xdr:spPr>
    </xdr:pic>
    <xdr:clientData/>
  </xdr:twoCellAnchor>
  <xdr:twoCellAnchor editAs="oneCell">
    <xdr:from>
      <xdr:col>5</xdr:col>
      <xdr:colOff>314325</xdr:colOff>
      <xdr:row>48</xdr:row>
      <xdr:rowOff>71437</xdr:rowOff>
    </xdr:from>
    <xdr:to>
      <xdr:col>13</xdr:col>
      <xdr:colOff>142134</xdr:colOff>
      <xdr:row>63</xdr:row>
      <xdr:rowOff>128223</xdr:rowOff>
    </xdr:to>
    <xdr:pic>
      <xdr:nvPicPr>
        <xdr:cNvPr id="8" name="Imagen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2"/>
        <a:stretch>
          <a:fillRect/>
        </a:stretch>
      </xdr:blipFill>
      <xdr:spPr>
        <a:xfrm>
          <a:off x="4505325" y="8758237"/>
          <a:ext cx="6533409" cy="2771411"/>
        </a:xfrm>
        <a:prstGeom prst="rect">
          <a:avLst/>
        </a:prstGeom>
      </xdr:spPr>
    </xdr:pic>
    <xdr:clientData/>
  </xdr:twoCellAnchor>
  <xdr:twoCellAnchor>
    <xdr:from>
      <xdr:col>0</xdr:col>
      <xdr:colOff>219075</xdr:colOff>
      <xdr:row>0</xdr:row>
      <xdr:rowOff>95250</xdr:rowOff>
    </xdr:from>
    <xdr:to>
      <xdr:col>12</xdr:col>
      <xdr:colOff>723900</xdr:colOff>
      <xdr:row>77</xdr:row>
      <xdr:rowOff>47625</xdr:rowOff>
    </xdr:to>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219075" y="95250"/>
          <a:ext cx="10563225" cy="1388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solidFill>
                <a:schemeClr val="dk1"/>
              </a:solidFill>
              <a:effectLst/>
              <a:latin typeface="+mn-lt"/>
              <a:ea typeface="+mn-ea"/>
              <a:cs typeface="+mn-cs"/>
            </a:rPr>
            <a:t>PUNTOS SEGUROS PARA CICLISTAS Y CICLOVÍA TU RUTA SEGURA</a:t>
          </a:r>
        </a:p>
        <a:p>
          <a:r>
            <a:rPr lang="es-CO" sz="1100">
              <a:solidFill>
                <a:schemeClr val="dk1"/>
              </a:solidFill>
              <a:effectLst/>
              <a:latin typeface="+mn-lt"/>
              <a:ea typeface="+mn-ea"/>
              <a:cs typeface="+mn-cs"/>
            </a:rPr>
            <a:t>Con el fin de integrar la salud y el deporte, fomentando la práctica del ciclismo como un estilo de vida activo y saludable, el Instituto de Tránsito del Atlántico ha implementado espacios seguros para los ciclistas durante su desplazamiento en la </a:t>
          </a:r>
          <a:r>
            <a:rPr lang="es-CO" sz="1100" b="1">
              <a:solidFill>
                <a:schemeClr val="dk1"/>
              </a:solidFill>
              <a:effectLst/>
              <a:latin typeface="+mn-lt"/>
              <a:ea typeface="+mn-ea"/>
              <a:cs typeface="+mn-cs"/>
            </a:rPr>
            <a:t>Vía Al Mar</a:t>
          </a:r>
          <a:r>
            <a:rPr lang="es-CO" sz="1100">
              <a:solidFill>
                <a:schemeClr val="dk1"/>
              </a:solidFill>
              <a:effectLst/>
              <a:latin typeface="+mn-lt"/>
              <a:ea typeface="+mn-ea"/>
              <a:cs typeface="+mn-cs"/>
            </a:rPr>
            <a:t> y en la Vía </a:t>
          </a:r>
          <a:r>
            <a:rPr lang="es-CO" sz="1100" b="1">
              <a:solidFill>
                <a:schemeClr val="dk1"/>
              </a:solidFill>
              <a:effectLst/>
              <a:latin typeface="+mn-lt"/>
              <a:ea typeface="+mn-ea"/>
              <a:cs typeface="+mn-cs"/>
            </a:rPr>
            <a:t>Circunvalar de la Prosperidad</a:t>
          </a:r>
          <a:r>
            <a:rPr lang="es-CO" sz="1100">
              <a:solidFill>
                <a:schemeClr val="dk1"/>
              </a:solidFill>
              <a:effectLst/>
              <a:latin typeface="+mn-lt"/>
              <a:ea typeface="+mn-ea"/>
              <a:cs typeface="+mn-cs"/>
            </a:rPr>
            <a:t>.</a:t>
          </a:r>
        </a:p>
        <a:p>
          <a:r>
            <a:rPr lang="es-CO" sz="1100">
              <a:solidFill>
                <a:schemeClr val="dk1"/>
              </a:solidFill>
              <a:effectLst/>
              <a:latin typeface="+mn-lt"/>
              <a:ea typeface="+mn-ea"/>
              <a:cs typeface="+mn-cs"/>
            </a:rPr>
            <a:t>Esto se ha logrado mediante procesos de sensibilización y socialización de las normas de tránsito dirigidos hacia los conductores de vehículos automotores y los ciclistas, salvaguardando siempre la vida de todos los actores viales que interactúan en estas vías, asimismo, se han impartido capacitaciones sobre mecánica básica para que estén preparados ante eventuales fallas técnicas durante su recorrido.</a:t>
          </a:r>
        </a:p>
        <a:p>
          <a:r>
            <a:rPr lang="es-CO" sz="1100" b="1">
              <a:solidFill>
                <a:schemeClr val="dk1"/>
              </a:solidFill>
              <a:effectLst/>
              <a:latin typeface="+mn-lt"/>
              <a:ea typeface="+mn-ea"/>
              <a:cs typeface="+mn-cs"/>
            </a:rPr>
            <a:t>Objetivos específicos:</a:t>
          </a:r>
          <a:endParaRPr lang="es-CO" sz="1100">
            <a:solidFill>
              <a:schemeClr val="dk1"/>
            </a:solidFill>
            <a:effectLst/>
            <a:latin typeface="+mn-lt"/>
            <a:ea typeface="+mn-ea"/>
            <a:cs typeface="+mn-cs"/>
          </a:endParaRPr>
        </a:p>
        <a:p>
          <a:pPr lvl="0"/>
          <a:r>
            <a:rPr lang="es-CO" sz="1100">
              <a:solidFill>
                <a:schemeClr val="dk1"/>
              </a:solidFill>
              <a:effectLst/>
              <a:latin typeface="+mn-lt"/>
              <a:ea typeface="+mn-ea"/>
              <a:cs typeface="+mn-cs"/>
            </a:rPr>
            <a:t>Integrar la salud y el deporte, fomentando la práctica del ciclismo como un estilo de vida saludable, ofreciendo puntos seguros donde los ciclistas encuentren un espacio para chequeos de salud, mantenimiento de bicicletas, hidratación y refrigerios.</a:t>
          </a:r>
        </a:p>
        <a:p>
          <a:pPr lvl="0"/>
          <a:r>
            <a:rPr lang="es-CO" sz="1100">
              <a:solidFill>
                <a:schemeClr val="dk1"/>
              </a:solidFill>
              <a:effectLst/>
              <a:latin typeface="+mn-lt"/>
              <a:ea typeface="+mn-ea"/>
              <a:cs typeface="+mn-cs"/>
            </a:rPr>
            <a:t>Brindar un punto estratégico a los ciclistas para medir la presión arterial, pulso y otros signos vitales.</a:t>
          </a:r>
        </a:p>
        <a:p>
          <a:pPr lvl="0"/>
          <a:r>
            <a:rPr lang="es-CO" sz="1100">
              <a:solidFill>
                <a:schemeClr val="dk1"/>
              </a:solidFill>
              <a:effectLst/>
              <a:latin typeface="+mn-lt"/>
              <a:ea typeface="+mn-ea"/>
              <a:cs typeface="+mn-cs"/>
            </a:rPr>
            <a:t>Proporcionar a través de profesionales, recomendaciones sobre hábitos saludables al hacer uso de la bicicleta. </a:t>
          </a:r>
        </a:p>
        <a:p>
          <a:pPr lvl="0"/>
          <a:r>
            <a:rPr lang="es-CO" sz="1100">
              <a:solidFill>
                <a:schemeClr val="dk1"/>
              </a:solidFill>
              <a:effectLst/>
              <a:latin typeface="+mn-lt"/>
              <a:ea typeface="+mn-ea"/>
              <a:cs typeface="+mn-cs"/>
            </a:rPr>
            <a:t>Desarrollar procesos de sensibilización en educación vial para ciclistas </a:t>
          </a:r>
        </a:p>
        <a:p>
          <a:pPr lvl="0"/>
          <a:r>
            <a:rPr lang="es-CO" sz="1100">
              <a:solidFill>
                <a:schemeClr val="dk1"/>
              </a:solidFill>
              <a:effectLst/>
              <a:latin typeface="+mn-lt"/>
              <a:ea typeface="+mn-ea"/>
              <a:cs typeface="+mn-cs"/>
            </a:rPr>
            <a:t>Ofrecer un ambiente cómodo y seguro durante el acompañamiento de los ciclistas en la prestación del servicio.</a:t>
          </a:r>
        </a:p>
        <a:p>
          <a:endParaRPr lang="es-CO" sz="1100" b="0">
            <a:solidFill>
              <a:schemeClr val="dk1"/>
            </a:solidFill>
            <a:effectLst/>
            <a:latin typeface="+mn-lt"/>
            <a:ea typeface="+mn-ea"/>
            <a:cs typeface="+mn-cs"/>
          </a:endParaRPr>
        </a:p>
        <a:p>
          <a:r>
            <a:rPr lang="es-CO" sz="1100" b="1">
              <a:solidFill>
                <a:schemeClr val="dk1"/>
              </a:solidFill>
              <a:effectLst/>
              <a:latin typeface="+mn-lt"/>
              <a:ea typeface="+mn-ea"/>
              <a:cs typeface="+mn-cs"/>
            </a:rPr>
            <a:t>Cronograma De Activación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A continuación, se presenta el cronograma de los eventos realizados:</a:t>
          </a:r>
        </a:p>
        <a:p>
          <a:r>
            <a:rPr lang="es-CO" sz="1100">
              <a:solidFill>
                <a:schemeClr val="dk1"/>
              </a:solidFill>
              <a:effectLst/>
              <a:latin typeface="+mn-lt"/>
              <a:ea typeface="+mn-ea"/>
              <a:cs typeface="+mn-cs"/>
            </a:rPr>
            <a:t> </a:t>
          </a:r>
        </a:p>
        <a:p>
          <a:r>
            <a:rPr lang="es-CO" sz="1100" i="1">
              <a:solidFill>
                <a:schemeClr val="dk1"/>
              </a:solidFill>
              <a:effectLst/>
              <a:latin typeface="+mn-lt"/>
              <a:ea typeface="+mn-ea"/>
              <a:cs typeface="+mn-cs"/>
            </a:rPr>
            <a:t>. Cronograma de activación de la campaña</a:t>
          </a: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A partir de su ejecución hasta la fecha se ha logrado impactar 31.6394 ciclistas quienes han utilizado los servicios ofrecidos en estos puntos seguros en las vías mencionadas.</a:t>
          </a:r>
        </a:p>
        <a:p>
          <a:r>
            <a:rPr lang="es-CO" sz="1100">
              <a:solidFill>
                <a:schemeClr val="dk1"/>
              </a:solidFill>
              <a:effectLst/>
              <a:latin typeface="+mn-lt"/>
              <a:ea typeface="+mn-ea"/>
              <a:cs typeface="+mn-cs"/>
            </a:rPr>
            <a:t> </a:t>
          </a:r>
        </a:p>
        <a:p>
          <a:r>
            <a:rPr lang="es-CO" sz="1100" i="1">
              <a:solidFill>
                <a:schemeClr val="dk1"/>
              </a:solidFill>
              <a:effectLst/>
              <a:latin typeface="+mn-lt"/>
              <a:ea typeface="+mn-ea"/>
              <a:cs typeface="+mn-cs"/>
            </a:rPr>
            <a:t>Ilustración 10. Población de ciclistas impactados por punto seguro</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 </a:t>
          </a:r>
        </a:p>
        <a:p>
          <a:endParaRPr lang="es-CO" sz="1100"/>
        </a:p>
      </xdr:txBody>
    </xdr:sp>
    <xdr:clientData/>
  </xdr:twoCellAnchor>
  <xdr:twoCellAnchor editAs="oneCell">
    <xdr:from>
      <xdr:col>5</xdr:col>
      <xdr:colOff>561975</xdr:colOff>
      <xdr:row>13</xdr:row>
      <xdr:rowOff>104775</xdr:rowOff>
    </xdr:from>
    <xdr:to>
      <xdr:col>9</xdr:col>
      <xdr:colOff>314325</xdr:colOff>
      <xdr:row>35</xdr:row>
      <xdr:rowOff>64770</xdr:rowOff>
    </xdr:to>
    <xdr:pic>
      <xdr:nvPicPr>
        <xdr:cNvPr id="15" name="Imagen 14">
          <a:extLst>
            <a:ext uri="{FF2B5EF4-FFF2-40B4-BE49-F238E27FC236}">
              <a16:creationId xmlns:a16="http://schemas.microsoft.com/office/drawing/2014/main" xmlns="" id="{00000000-0008-0000-02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804" r="36197"/>
        <a:stretch/>
      </xdr:blipFill>
      <xdr:spPr bwMode="auto">
        <a:xfrm>
          <a:off x="4752975" y="2457450"/>
          <a:ext cx="3105150" cy="394144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685800</xdr:colOff>
      <xdr:row>43</xdr:row>
      <xdr:rowOff>47625</xdr:rowOff>
    </xdr:from>
    <xdr:to>
      <xdr:col>10</xdr:col>
      <xdr:colOff>762000</xdr:colOff>
      <xdr:row>49</xdr:row>
      <xdr:rowOff>85725</xdr:rowOff>
    </xdr:to>
    <xdr:pic>
      <xdr:nvPicPr>
        <xdr:cNvPr id="19" name="Imagen 18">
          <a:extLst>
            <a:ext uri="{FF2B5EF4-FFF2-40B4-BE49-F238E27FC236}">
              <a16:creationId xmlns:a16="http://schemas.microsoft.com/office/drawing/2014/main" xmlns="" id="{00000000-0008-0000-0200-000013000000}"/>
            </a:ext>
          </a:extLst>
        </xdr:cNvPr>
        <xdr:cNvPicPr>
          <a:picLocks noChangeAspect="1"/>
        </xdr:cNvPicPr>
      </xdr:nvPicPr>
      <xdr:blipFill rotWithShape="1">
        <a:blip xmlns:r="http://schemas.openxmlformats.org/officeDocument/2006/relationships" r:embed="rId4"/>
        <a:srcRect l="19459" t="57878" r="23118" b="8644"/>
        <a:stretch/>
      </xdr:blipFill>
      <xdr:spPr bwMode="auto">
        <a:xfrm>
          <a:off x="5715000" y="7829550"/>
          <a:ext cx="3429000" cy="1123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247650</xdr:colOff>
      <xdr:row>58</xdr:row>
      <xdr:rowOff>95250</xdr:rowOff>
    </xdr:from>
    <xdr:to>
      <xdr:col>7</xdr:col>
      <xdr:colOff>354848</xdr:colOff>
      <xdr:row>65</xdr:row>
      <xdr:rowOff>151372</xdr:rowOff>
    </xdr:to>
    <xdr:pic>
      <xdr:nvPicPr>
        <xdr:cNvPr id="27" name="Imagen 26">
          <a:extLst>
            <a:ext uri="{FF2B5EF4-FFF2-40B4-BE49-F238E27FC236}">
              <a16:creationId xmlns:a16="http://schemas.microsoft.com/office/drawing/2014/main" xmlns="" id="{00000000-0008-0000-0200-00001B000000}"/>
            </a:ext>
          </a:extLst>
        </xdr:cNvPr>
        <xdr:cNvPicPr>
          <a:picLocks noChangeAspect="1"/>
        </xdr:cNvPicPr>
      </xdr:nvPicPr>
      <xdr:blipFill>
        <a:blip xmlns:r="http://schemas.openxmlformats.org/officeDocument/2006/relationships" r:embed="rId5"/>
        <a:stretch>
          <a:fillRect/>
        </a:stretch>
      </xdr:blipFill>
      <xdr:spPr>
        <a:xfrm>
          <a:off x="247650" y="10591800"/>
          <a:ext cx="5974598" cy="1322947"/>
        </a:xfrm>
        <a:prstGeom prst="rect">
          <a:avLst/>
        </a:prstGeom>
      </xdr:spPr>
    </xdr:pic>
    <xdr:clientData/>
  </xdr:twoCellAnchor>
  <xdr:twoCellAnchor editAs="oneCell">
    <xdr:from>
      <xdr:col>0</xdr:col>
      <xdr:colOff>647700</xdr:colOff>
      <xdr:row>67</xdr:row>
      <xdr:rowOff>9525</xdr:rowOff>
    </xdr:from>
    <xdr:to>
      <xdr:col>6</xdr:col>
      <xdr:colOff>228600</xdr:colOff>
      <xdr:row>76</xdr:row>
      <xdr:rowOff>89535</xdr:rowOff>
    </xdr:to>
    <xdr:pic>
      <xdr:nvPicPr>
        <xdr:cNvPr id="29" name="Imagen 28">
          <a:extLst>
            <a:ext uri="{FF2B5EF4-FFF2-40B4-BE49-F238E27FC236}">
              <a16:creationId xmlns:a16="http://schemas.microsoft.com/office/drawing/2014/main" xmlns="" id="{00000000-0008-0000-02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7700" y="12134850"/>
          <a:ext cx="4610100" cy="1708785"/>
        </a:xfrm>
        <a:prstGeom prst="rect">
          <a:avLst/>
        </a:prstGeom>
        <a:noFill/>
        <a:ln>
          <a:noFill/>
        </a:ln>
      </xdr:spPr>
    </xdr:pic>
    <xdr:clientData/>
  </xdr:twoCellAnchor>
  <xdr:twoCellAnchor editAs="oneCell">
    <xdr:from>
      <xdr:col>7</xdr:col>
      <xdr:colOff>276225</xdr:colOff>
      <xdr:row>58</xdr:row>
      <xdr:rowOff>142875</xdr:rowOff>
    </xdr:from>
    <xdr:to>
      <xdr:col>12</xdr:col>
      <xdr:colOff>800100</xdr:colOff>
      <xdr:row>73</xdr:row>
      <xdr:rowOff>165100</xdr:rowOff>
    </xdr:to>
    <xdr:pic>
      <xdr:nvPicPr>
        <xdr:cNvPr id="31" name="Imagen 30">
          <a:extLst>
            <a:ext uri="{FF2B5EF4-FFF2-40B4-BE49-F238E27FC236}">
              <a16:creationId xmlns:a16="http://schemas.microsoft.com/office/drawing/2014/main" xmlns="" id="{00000000-0008-0000-02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43625" y="10639425"/>
          <a:ext cx="4714875" cy="27368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657380</xdr:colOff>
      <xdr:row>0</xdr:row>
      <xdr:rowOff>36252</xdr:rowOff>
    </xdr:from>
    <xdr:to>
      <xdr:col>3</xdr:col>
      <xdr:colOff>78922</xdr:colOff>
      <xdr:row>3</xdr:row>
      <xdr:rowOff>172394</xdr:rowOff>
    </xdr:to>
    <xdr:pic>
      <xdr:nvPicPr>
        <xdr:cNvPr id="2" name="11 Imagen" descr="http://www.atlantico.gov.co/images/stories/departamento/escudo.jpg">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273" y="185931"/>
          <a:ext cx="904720" cy="1115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358139</xdr:colOff>
      <xdr:row>0</xdr:row>
      <xdr:rowOff>234187</xdr:rowOff>
    </xdr:from>
    <xdr:to>
      <xdr:col>3</xdr:col>
      <xdr:colOff>152400</xdr:colOff>
      <xdr:row>3</xdr:row>
      <xdr:rowOff>54429</xdr:rowOff>
    </xdr:to>
    <xdr:pic>
      <xdr:nvPicPr>
        <xdr:cNvPr id="2" name="11 Imagen" descr="http://www.atlantico.gov.co/images/stories/departamento/escudo.jpg">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032" y="383866"/>
          <a:ext cx="814797" cy="79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531019</xdr:colOff>
      <xdr:row>64</xdr:row>
      <xdr:rowOff>166687</xdr:rowOff>
    </xdr:to>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0" y="180975"/>
          <a:ext cx="10589419" cy="115681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solidFill>
                <a:schemeClr val="dk1"/>
              </a:solidFill>
              <a:effectLst/>
              <a:latin typeface="+mn-lt"/>
              <a:ea typeface="+mn-ea"/>
              <a:cs typeface="+mn-cs"/>
            </a:rPr>
            <a:t>CAMPAÑA “GOZA AL SON DE LA SEGURIDAD VIAL”</a:t>
          </a:r>
        </a:p>
        <a:p>
          <a:r>
            <a:rPr lang="es-CO" sz="1100">
              <a:solidFill>
                <a:schemeClr val="dk1"/>
              </a:solidFill>
              <a:effectLst/>
              <a:latin typeface="+mn-lt"/>
              <a:ea typeface="+mn-ea"/>
              <a:cs typeface="+mn-cs"/>
            </a:rPr>
            <a:t>El Instituto de Tránsito del Atlántico implementó la campaña de educación vial denominada “GOZA AL SON DE LA SEGURIDAD VIAL” en ocho (8) municipio de su jurisdicción. A través de un recorrido pedagógico, esta estrategia se enfocó en la sensibilización sobre seguridad vial y prevención de accidentes, con el objetivo a impactar a todos los atlanticenses para que disfrutaran y se movilizaran con precaución durante el desarrollo de los desfiles y actividades de pre-carnaval y Carnaval del Atlántico 2025.</a:t>
          </a:r>
        </a:p>
        <a:p>
          <a:r>
            <a:rPr lang="es-CO" sz="1100">
              <a:solidFill>
                <a:schemeClr val="dk1"/>
              </a:solidFill>
              <a:effectLst/>
              <a:latin typeface="+mn-lt"/>
              <a:ea typeface="+mn-ea"/>
              <a:cs typeface="+mn-cs"/>
            </a:rPr>
            <a:t>En este contexto, la sensibilización y concientización de los habitantes se realizaron de manera lúdica y pedagógica; para ello, se contó con un equipo integrado por el capacitador especialista en seguridad vial, animador, Dj y personal de apoyo disfrazados con camisas y polleras carnavaleras con la imagen de la campaña, quienes entregaban los souvenirs con el mensaje “SI VAS A TOMAR, ENTREGA LAS LLAVES”, como símbolo de aceptar el compromiso de disfrutar de las actividades de carnaval en cada municipio acerca del consumo responsable de alcohol.  </a:t>
          </a:r>
        </a:p>
        <a:p>
          <a:r>
            <a:rPr lang="es-CO" sz="1100" b="1">
              <a:solidFill>
                <a:schemeClr val="dk1"/>
              </a:solidFill>
              <a:effectLst/>
              <a:latin typeface="+mn-lt"/>
              <a:ea typeface="+mn-ea"/>
              <a:cs typeface="+mn-cs"/>
            </a:rPr>
            <a:t>Cronograma De Activación De La Campaña</a:t>
          </a:r>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pPr lvl="2"/>
          <a:endParaRPr lang="es-CO" sz="1100" b="0">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A través de estas actividades, la campaña logró impactar a más de 55.742 personas, contribuyendo significativamente a la promoción de la seguridad vial en el departamento.</a:t>
          </a:r>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pPr lvl="1"/>
          <a:r>
            <a:rPr lang="es-CO" sz="1100" b="1">
              <a:solidFill>
                <a:schemeClr val="dk1"/>
              </a:solidFill>
              <a:effectLst/>
              <a:latin typeface="+mn-lt"/>
              <a:ea typeface="+mn-ea"/>
              <a:cs typeface="+mn-cs"/>
            </a:rPr>
            <a:t>CAMPAÑA “VÍAS MÁS LIMPIAS, MÁS SEGURAS”</a:t>
          </a:r>
        </a:p>
        <a:p>
          <a:r>
            <a:rPr lang="es-CO" sz="1100">
              <a:solidFill>
                <a:schemeClr val="dk1"/>
              </a:solidFill>
              <a:effectLst/>
              <a:latin typeface="+mn-lt"/>
              <a:ea typeface="+mn-ea"/>
              <a:cs typeface="+mn-cs"/>
            </a:rPr>
            <a:t>Con el objetivo de promover una cultura vial responsable, la campaña “VÍAS MÁS LIMPIAS, MÁS SEGURAS” se dirigió a los diferentes actores viales. A través de esta iniciativa, se buscó enfatizar la importancia de mantener las vías limpias y más seguras, resaltando que los desechos pueden generar contaminación ambiental, provocar incendios, reducir la visibilidad y en consecuencia, poner en riesgo la seguridad de todos.</a:t>
          </a:r>
        </a:p>
        <a:p>
          <a:r>
            <a:rPr lang="es-CO" sz="1100" b="1">
              <a:solidFill>
                <a:schemeClr val="dk1"/>
              </a:solidFill>
              <a:effectLst/>
              <a:latin typeface="+mn-lt"/>
              <a:ea typeface="+mn-ea"/>
              <a:cs typeface="+mn-cs"/>
            </a:rPr>
            <a:t>Cronograma De Activación De La Campaña</a:t>
          </a: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r>
            <a:rPr lang="es-CO" sz="1100">
              <a:solidFill>
                <a:schemeClr val="dk1"/>
              </a:solidFill>
              <a:effectLst/>
              <a:latin typeface="+mn-lt"/>
              <a:ea typeface="+mn-ea"/>
              <a:cs typeface="+mn-cs"/>
            </a:rPr>
            <a:t>Durante la ejecución de esta campaña, se llevaron a cabo 7 eventos en el departamento del Atlántico, logrando impactar un total de 3.990 personas.</a:t>
          </a:r>
        </a:p>
        <a:p>
          <a:endParaRPr lang="es-CO" sz="1100" b="1">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p>
      </xdr:txBody>
    </xdr:sp>
    <xdr:clientData/>
  </xdr:twoCellAnchor>
  <xdr:twoCellAnchor editAs="oneCell">
    <xdr:from>
      <xdr:col>0</xdr:col>
      <xdr:colOff>57150</xdr:colOff>
      <xdr:row>10</xdr:row>
      <xdr:rowOff>38100</xdr:rowOff>
    </xdr:from>
    <xdr:to>
      <xdr:col>6</xdr:col>
      <xdr:colOff>208959</xdr:colOff>
      <xdr:row>19</xdr:row>
      <xdr:rowOff>114076</xdr:rowOff>
    </xdr:to>
    <xdr:pic>
      <xdr:nvPicPr>
        <xdr:cNvPr id="16" name="Imagen 15">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1"/>
        <a:stretch>
          <a:fillRect/>
        </a:stretch>
      </xdr:blipFill>
      <xdr:spPr>
        <a:xfrm>
          <a:off x="57150" y="1847850"/>
          <a:ext cx="5181009" cy="1704751"/>
        </a:xfrm>
        <a:prstGeom prst="rect">
          <a:avLst/>
        </a:prstGeom>
      </xdr:spPr>
    </xdr:pic>
    <xdr:clientData/>
  </xdr:twoCellAnchor>
  <xdr:twoCellAnchor editAs="oneCell">
    <xdr:from>
      <xdr:col>0</xdr:col>
      <xdr:colOff>190500</xdr:colOff>
      <xdr:row>23</xdr:row>
      <xdr:rowOff>133350</xdr:rowOff>
    </xdr:from>
    <xdr:to>
      <xdr:col>6</xdr:col>
      <xdr:colOff>475643</xdr:colOff>
      <xdr:row>34</xdr:row>
      <xdr:rowOff>18802</xdr:rowOff>
    </xdr:to>
    <xdr:pic>
      <xdr:nvPicPr>
        <xdr:cNvPr id="17" name="Imagen 16">
          <a:extLst>
            <a:ext uri="{FF2B5EF4-FFF2-40B4-BE49-F238E27FC236}">
              <a16:creationId xmlns:a16="http://schemas.microsoft.com/office/drawing/2014/main" xmlns="" id="{00000000-0008-0000-0500-000011000000}"/>
            </a:ext>
          </a:extLst>
        </xdr:cNvPr>
        <xdr:cNvPicPr>
          <a:picLocks noChangeAspect="1"/>
        </xdr:cNvPicPr>
      </xdr:nvPicPr>
      <xdr:blipFill>
        <a:blip xmlns:r="http://schemas.openxmlformats.org/officeDocument/2006/relationships" r:embed="rId2"/>
        <a:stretch>
          <a:fillRect/>
        </a:stretch>
      </xdr:blipFill>
      <xdr:spPr>
        <a:xfrm>
          <a:off x="190500" y="4295775"/>
          <a:ext cx="5314343" cy="1876177"/>
        </a:xfrm>
        <a:prstGeom prst="rect">
          <a:avLst/>
        </a:prstGeom>
      </xdr:spPr>
    </xdr:pic>
    <xdr:clientData/>
  </xdr:twoCellAnchor>
  <xdr:twoCellAnchor editAs="oneCell">
    <xdr:from>
      <xdr:col>0</xdr:col>
      <xdr:colOff>85725</xdr:colOff>
      <xdr:row>38</xdr:row>
      <xdr:rowOff>133350</xdr:rowOff>
    </xdr:from>
    <xdr:to>
      <xdr:col>4</xdr:col>
      <xdr:colOff>599630</xdr:colOff>
      <xdr:row>46</xdr:row>
      <xdr:rowOff>37921</xdr:rowOff>
    </xdr:to>
    <xdr:pic>
      <xdr:nvPicPr>
        <xdr:cNvPr id="18" name="Imagen 17">
          <a:extLst>
            <a:ext uri="{FF2B5EF4-FFF2-40B4-BE49-F238E27FC236}">
              <a16:creationId xmlns:a16="http://schemas.microsoft.com/office/drawing/2014/main" xmlns="" id="{00000000-0008-0000-0500-000012000000}"/>
            </a:ext>
          </a:extLst>
        </xdr:cNvPr>
        <xdr:cNvPicPr>
          <a:picLocks noChangeAspect="1"/>
        </xdr:cNvPicPr>
      </xdr:nvPicPr>
      <xdr:blipFill>
        <a:blip xmlns:r="http://schemas.openxmlformats.org/officeDocument/2006/relationships" r:embed="rId3"/>
        <a:stretch>
          <a:fillRect/>
        </a:stretch>
      </xdr:blipFill>
      <xdr:spPr>
        <a:xfrm>
          <a:off x="85725" y="7010400"/>
          <a:ext cx="3866705" cy="1352371"/>
        </a:xfrm>
        <a:prstGeom prst="rect">
          <a:avLst/>
        </a:prstGeom>
      </xdr:spPr>
    </xdr:pic>
    <xdr:clientData/>
  </xdr:twoCellAnchor>
  <xdr:twoCellAnchor editAs="oneCell">
    <xdr:from>
      <xdr:col>0</xdr:col>
      <xdr:colOff>180975</xdr:colOff>
      <xdr:row>48</xdr:row>
      <xdr:rowOff>152400</xdr:rowOff>
    </xdr:from>
    <xdr:to>
      <xdr:col>5</xdr:col>
      <xdr:colOff>704308</xdr:colOff>
      <xdr:row>61</xdr:row>
      <xdr:rowOff>180661</xdr:rowOff>
    </xdr:to>
    <xdr:pic>
      <xdr:nvPicPr>
        <xdr:cNvPr id="19" name="Imagen 18">
          <a:extLst>
            <a:ext uri="{FF2B5EF4-FFF2-40B4-BE49-F238E27FC236}">
              <a16:creationId xmlns:a16="http://schemas.microsoft.com/office/drawing/2014/main" xmlns="" id="{00000000-0008-0000-0500-000013000000}"/>
            </a:ext>
          </a:extLst>
        </xdr:cNvPr>
        <xdr:cNvPicPr>
          <a:picLocks noChangeAspect="1"/>
        </xdr:cNvPicPr>
      </xdr:nvPicPr>
      <xdr:blipFill>
        <a:blip xmlns:r="http://schemas.openxmlformats.org/officeDocument/2006/relationships" r:embed="rId4"/>
        <a:stretch>
          <a:fillRect/>
        </a:stretch>
      </xdr:blipFill>
      <xdr:spPr>
        <a:xfrm>
          <a:off x="180975" y="8839200"/>
          <a:ext cx="4714333" cy="2380936"/>
        </a:xfrm>
        <a:prstGeom prst="rect">
          <a:avLst/>
        </a:prstGeom>
      </xdr:spPr>
    </xdr:pic>
    <xdr:clientData/>
  </xdr:twoCellAnchor>
  <xdr:twoCellAnchor>
    <xdr:from>
      <xdr:col>14</xdr:col>
      <xdr:colOff>0</xdr:colOff>
      <xdr:row>0</xdr:row>
      <xdr:rowOff>190499</xdr:rowOff>
    </xdr:from>
    <xdr:to>
      <xdr:col>26</xdr:col>
      <xdr:colOff>531019</xdr:colOff>
      <xdr:row>97</xdr:row>
      <xdr:rowOff>161925</xdr:rowOff>
    </xdr:to>
    <xdr:sp macro="" textlink="">
      <xdr:nvSpPr>
        <xdr:cNvPr id="20" name="CuadroTexto 19">
          <a:extLst>
            <a:ext uri="{FF2B5EF4-FFF2-40B4-BE49-F238E27FC236}">
              <a16:creationId xmlns:a16="http://schemas.microsoft.com/office/drawing/2014/main" xmlns="" id="{00000000-0008-0000-0500-000014000000}"/>
            </a:ext>
          </a:extLst>
        </xdr:cNvPr>
        <xdr:cNvSpPr txBox="1"/>
      </xdr:nvSpPr>
      <xdr:spPr>
        <a:xfrm>
          <a:off x="11734800" y="180974"/>
          <a:ext cx="10589419" cy="17535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solidFill>
                <a:schemeClr val="dk1"/>
              </a:solidFill>
              <a:effectLst/>
              <a:latin typeface="+mn-lt"/>
              <a:ea typeface="+mn-ea"/>
              <a:cs typeface="+mn-cs"/>
            </a:rPr>
            <a:t>CAMPAÑA “LA VÍA ES DE TODOS, COMPÁRTELA CON CULTURA Y SEGURIDAD VIAL”</a:t>
          </a:r>
        </a:p>
        <a:p>
          <a:r>
            <a:rPr lang="es-CO" sz="1100">
              <a:solidFill>
                <a:schemeClr val="dk1"/>
              </a:solidFill>
              <a:effectLst/>
              <a:latin typeface="+mn-lt"/>
              <a:ea typeface="+mn-ea"/>
              <a:cs typeface="+mn-cs"/>
            </a:rPr>
            <a:t>Con el propósito de fomentar una cultura vial responsable, la campaña “LA VÍA ES DE TODOS, COMPÁRTELA CON CULTURA Y SEGURIDAD VIAL” se orientó a sensibilizar sobre sobre las conductas necesarias para garantizar la seguridad vial y prevenir accidentes. Durante su implementación, se difundieron mensajes clave, acompañados de la entrega de souvenirs como llaveros, gorras, mangas personalizadas con la imagen, nombre de la campaña y los logos institucionales.</a:t>
          </a:r>
        </a:p>
        <a:p>
          <a:r>
            <a:rPr lang="es-CO" sz="1100">
              <a:solidFill>
                <a:schemeClr val="dk1"/>
              </a:solidFill>
              <a:effectLst/>
              <a:latin typeface="+mn-lt"/>
              <a:ea typeface="+mn-ea"/>
              <a:cs typeface="+mn-cs"/>
            </a:rPr>
            <a:t>La campaña se desarrolló en zonas con alto volumen de actores viales, incluyendo peatones y conductores de motocicletas, en los municipios beneficiarios del convenio y entre las actividades realizadas, destacan las intervenciones en nevadas de motociclistas, plazas centrales municipales y eventos locales.</a:t>
          </a:r>
        </a:p>
        <a:p>
          <a:r>
            <a:rPr lang="es-CO" sz="1100" b="1">
              <a:solidFill>
                <a:schemeClr val="dk1"/>
              </a:solidFill>
              <a:effectLst/>
              <a:latin typeface="+mn-lt"/>
              <a:ea typeface="+mn-ea"/>
              <a:cs typeface="+mn-cs"/>
            </a:rPr>
            <a:t>Cronograma De Activación De La Campaña</a:t>
          </a: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pPr lvl="2"/>
          <a:endParaRPr lang="es-CO" sz="1100" b="0">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pPr lvl="1"/>
          <a:endParaRPr lang="es-CO" sz="1100" b="1">
            <a:solidFill>
              <a:schemeClr val="dk1"/>
            </a:solidFill>
            <a:effectLst/>
            <a:latin typeface="+mn-lt"/>
            <a:ea typeface="+mn-ea"/>
            <a:cs typeface="+mn-cs"/>
          </a:endParaRPr>
        </a:p>
        <a:p>
          <a:pPr lvl="1"/>
          <a:r>
            <a:rPr lang="es-CO" sz="1100" b="1">
              <a:solidFill>
                <a:schemeClr val="dk1"/>
              </a:solidFill>
              <a:effectLst/>
              <a:latin typeface="+mn-lt"/>
              <a:ea typeface="+mn-ea"/>
              <a:cs typeface="+mn-cs"/>
            </a:rPr>
            <a:t> </a:t>
          </a:r>
        </a:p>
        <a:p>
          <a:pPr lvl="1"/>
          <a:r>
            <a:rPr lang="es-CO" sz="1100" b="1">
              <a:solidFill>
                <a:schemeClr val="dk1"/>
              </a:solidFill>
              <a:effectLst/>
              <a:latin typeface="+mn-lt"/>
              <a:ea typeface="+mn-ea"/>
              <a:cs typeface="+mn-cs"/>
            </a:rPr>
            <a:t>“VÍAS MÁS LIMPIAS, MÁS SEGURAS”</a:t>
          </a:r>
        </a:p>
        <a:p>
          <a:pPr lvl="1"/>
          <a:r>
            <a:rPr lang="es-CO" sz="1100">
              <a:solidFill>
                <a:schemeClr val="dk1"/>
              </a:solidFill>
              <a:effectLst/>
              <a:latin typeface="+mn-lt"/>
              <a:ea typeface="+mn-ea"/>
              <a:cs typeface="+mn-cs"/>
            </a:rPr>
            <a:t>Con el </a:t>
          </a:r>
          <a:r>
            <a:rPr lang="es-CO" sz="1100" b="1">
              <a:solidFill>
                <a:schemeClr val="dk1"/>
              </a:solidFill>
              <a:effectLst/>
              <a:latin typeface="+mn-lt"/>
              <a:ea typeface="+mn-ea"/>
              <a:cs typeface="+mn-cs"/>
            </a:rPr>
            <a:t>CONDUCCIÓN Y DEVOCIÓN VIVE LA RUTA DE LA FE CON PREVENCIÓN</a:t>
          </a:r>
        </a:p>
        <a:p>
          <a:r>
            <a:rPr lang="es-CO" sz="1100">
              <a:solidFill>
                <a:schemeClr val="dk1"/>
              </a:solidFill>
              <a:effectLst/>
              <a:latin typeface="+mn-lt"/>
              <a:ea typeface="+mn-ea"/>
              <a:cs typeface="+mn-cs"/>
            </a:rPr>
            <a:t>El departamento del Atlántico se posiciona entre los cinco destinos más visitados del país por turistas nacionales y extranjeros, gracias a la diversidad de atractivos turísticos presentes en sus municipios y corregimientos. Durante la temporada de Cuaresma y Semana Santa, las vías del Atlántico se convierten en corredores clave de conexión intermunicipal e interdepartamental, lo que incrementa considerablemente el flujo vehicular. </a:t>
          </a:r>
        </a:p>
        <a:p>
          <a:r>
            <a:rPr lang="es-CO" sz="1100">
              <a:solidFill>
                <a:schemeClr val="dk1"/>
              </a:solidFill>
              <a:effectLst/>
              <a:latin typeface="+mn-lt"/>
              <a:ea typeface="+mn-ea"/>
              <a:cs typeface="+mn-cs"/>
            </a:rPr>
            <a:t>En este sentido, esta alta movilidad trae consigo un aumento en los riesgos viales, como el irrespeto a las señales de tránsito, el exceso de velocidad y el consumo de alcohol al conducir. Ante esta situación, el Instituto de Tránsito del Atlántico identificó la oportunidad para fomentar una movilidad segura a través del diseño e implementación de una campaña de sensibilización vial, con el objetivo de promover comportamientos responsables en la vía, prevenir accidentes y garantizar que las familias puedan disfrutar de esta temporada con tranquilidad y seguridad. </a:t>
          </a:r>
        </a:p>
        <a:p>
          <a:r>
            <a:rPr lang="es-CO" sz="1100">
              <a:solidFill>
                <a:schemeClr val="dk1"/>
              </a:solidFill>
              <a:effectLst/>
              <a:latin typeface="+mn-lt"/>
              <a:ea typeface="+mn-ea"/>
              <a:cs typeface="+mn-cs"/>
            </a:rPr>
            <a:t>Bajo el lema "CONDUCCIÓN Y DEVOCIÓN, VIVE LA RUTA DE LA FE", esta campaña busca educar a través de recomendaciones enfocadas en el comportamiento humano, el estado del vehículo, las condiciones de las rutas y los factores ambientales. Asimismo, está dirigida principalmente a conductores de vehículos particulares, transporte intermunicipal, transporte especial y motocicletas, con el propósito de reducir los índices de siniestralidad. </a:t>
          </a:r>
        </a:p>
        <a:p>
          <a:r>
            <a:rPr lang="es-CO" sz="1100" b="1">
              <a:solidFill>
                <a:schemeClr val="dk1"/>
              </a:solidFill>
              <a:effectLst/>
              <a:latin typeface="+mn-lt"/>
              <a:ea typeface="+mn-ea"/>
              <a:cs typeface="+mn-cs"/>
            </a:rPr>
            <a:t>Cronograma De Activación De La Campaña</a:t>
          </a: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endParaRPr lang="es-CO" sz="1100" b="1">
            <a:solidFill>
              <a:schemeClr val="dk1"/>
            </a:solidFill>
            <a:effectLst/>
            <a:latin typeface="+mn-lt"/>
            <a:ea typeface="+mn-ea"/>
            <a:cs typeface="+mn-cs"/>
          </a:endParaRPr>
        </a:p>
        <a:p>
          <a:pPr lvl="2"/>
          <a:endParaRPr lang="es-CO" sz="1100" b="1">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endParaRPr lang="es-CO" sz="1100" b="1">
            <a:solidFill>
              <a:schemeClr val="dk1"/>
            </a:solidFill>
            <a:effectLst/>
            <a:latin typeface="+mn-lt"/>
            <a:ea typeface="+mn-ea"/>
            <a:cs typeface="+mn-cs"/>
          </a:endParaRPr>
        </a:p>
        <a:p>
          <a:endParaRPr lang="es-CO" sz="1100">
            <a:solidFill>
              <a:schemeClr val="dk1"/>
            </a:solidFill>
            <a:effectLst/>
            <a:latin typeface="+mn-lt"/>
            <a:ea typeface="+mn-ea"/>
            <a:cs typeface="+mn-cs"/>
          </a:endParaRPr>
        </a:p>
        <a:p>
          <a:endParaRPr lang="es-CO" sz="1100"/>
        </a:p>
      </xdr:txBody>
    </xdr:sp>
    <xdr:clientData/>
  </xdr:twoCellAnchor>
  <xdr:twoCellAnchor editAs="oneCell">
    <xdr:from>
      <xdr:col>13</xdr:col>
      <xdr:colOff>639478</xdr:colOff>
      <xdr:row>7</xdr:row>
      <xdr:rowOff>85725</xdr:rowOff>
    </xdr:from>
    <xdr:to>
      <xdr:col>18</xdr:col>
      <xdr:colOff>678179</xdr:colOff>
      <xdr:row>36</xdr:row>
      <xdr:rowOff>28575</xdr:rowOff>
    </xdr:to>
    <xdr:pic>
      <xdr:nvPicPr>
        <xdr:cNvPr id="21" name="Imagen 20">
          <a:extLst>
            <a:ext uri="{FF2B5EF4-FFF2-40B4-BE49-F238E27FC236}">
              <a16:creationId xmlns:a16="http://schemas.microsoft.com/office/drawing/2014/main" xmlns="" id="{00000000-0008-0000-05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536078" y="1352550"/>
          <a:ext cx="4229701" cy="5191125"/>
        </a:xfrm>
        <a:prstGeom prst="rect">
          <a:avLst/>
        </a:prstGeom>
        <a:noFill/>
        <a:ln>
          <a:noFill/>
        </a:ln>
      </xdr:spPr>
    </xdr:pic>
    <xdr:clientData/>
  </xdr:twoCellAnchor>
  <xdr:twoCellAnchor editAs="oneCell">
    <xdr:from>
      <xdr:col>14</xdr:col>
      <xdr:colOff>47625</xdr:colOff>
      <xdr:row>37</xdr:row>
      <xdr:rowOff>66676</xdr:rowOff>
    </xdr:from>
    <xdr:to>
      <xdr:col>19</xdr:col>
      <xdr:colOff>494687</xdr:colOff>
      <xdr:row>53</xdr:row>
      <xdr:rowOff>85414</xdr:rowOff>
    </xdr:to>
    <xdr:pic>
      <xdr:nvPicPr>
        <xdr:cNvPr id="22" name="Imagen 21">
          <a:extLst>
            <a:ext uri="{FF2B5EF4-FFF2-40B4-BE49-F238E27FC236}">
              <a16:creationId xmlns:a16="http://schemas.microsoft.com/office/drawing/2014/main" xmlns="" id="{00000000-0008-0000-0500-000016000000}"/>
            </a:ext>
          </a:extLst>
        </xdr:cNvPr>
        <xdr:cNvPicPr>
          <a:picLocks noChangeAspect="1"/>
        </xdr:cNvPicPr>
      </xdr:nvPicPr>
      <xdr:blipFill>
        <a:blip xmlns:r="http://schemas.openxmlformats.org/officeDocument/2006/relationships" r:embed="rId6"/>
        <a:stretch>
          <a:fillRect/>
        </a:stretch>
      </xdr:blipFill>
      <xdr:spPr>
        <a:xfrm>
          <a:off x="11782425" y="6762751"/>
          <a:ext cx="4638062" cy="2914338"/>
        </a:xfrm>
        <a:prstGeom prst="rect">
          <a:avLst/>
        </a:prstGeom>
      </xdr:spPr>
    </xdr:pic>
    <xdr:clientData/>
  </xdr:twoCellAnchor>
  <xdr:twoCellAnchor editAs="oneCell">
    <xdr:from>
      <xdr:col>14</xdr:col>
      <xdr:colOff>57150</xdr:colOff>
      <xdr:row>65</xdr:row>
      <xdr:rowOff>133349</xdr:rowOff>
    </xdr:from>
    <xdr:to>
      <xdr:col>20</xdr:col>
      <xdr:colOff>8959</xdr:colOff>
      <xdr:row>87</xdr:row>
      <xdr:rowOff>85206</xdr:rowOff>
    </xdr:to>
    <xdr:pic>
      <xdr:nvPicPr>
        <xdr:cNvPr id="23" name="Imagen 22">
          <a:extLst>
            <a:ext uri="{FF2B5EF4-FFF2-40B4-BE49-F238E27FC236}">
              <a16:creationId xmlns:a16="http://schemas.microsoft.com/office/drawing/2014/main" xmlns="" id="{00000000-0008-0000-0500-000017000000}"/>
            </a:ext>
          </a:extLst>
        </xdr:cNvPr>
        <xdr:cNvPicPr>
          <a:picLocks noChangeAspect="1"/>
        </xdr:cNvPicPr>
      </xdr:nvPicPr>
      <xdr:blipFill>
        <a:blip xmlns:r="http://schemas.openxmlformats.org/officeDocument/2006/relationships" r:embed="rId7"/>
        <a:stretch>
          <a:fillRect/>
        </a:stretch>
      </xdr:blipFill>
      <xdr:spPr>
        <a:xfrm>
          <a:off x="11791950" y="11896724"/>
          <a:ext cx="4981009" cy="3933307"/>
        </a:xfrm>
        <a:prstGeom prst="rect">
          <a:avLst/>
        </a:prstGeom>
      </xdr:spPr>
    </xdr:pic>
    <xdr:clientData/>
  </xdr:twoCellAnchor>
  <xdr:twoCellAnchor editAs="oneCell">
    <xdr:from>
      <xdr:col>14</xdr:col>
      <xdr:colOff>190500</xdr:colOff>
      <xdr:row>88</xdr:row>
      <xdr:rowOff>171449</xdr:rowOff>
    </xdr:from>
    <xdr:to>
      <xdr:col>20</xdr:col>
      <xdr:colOff>742309</xdr:colOff>
      <xdr:row>103</xdr:row>
      <xdr:rowOff>171092</xdr:rowOff>
    </xdr:to>
    <xdr:pic>
      <xdr:nvPicPr>
        <xdr:cNvPr id="24" name="Imagen 23">
          <a:extLst>
            <a:ext uri="{FF2B5EF4-FFF2-40B4-BE49-F238E27FC236}">
              <a16:creationId xmlns:a16="http://schemas.microsoft.com/office/drawing/2014/main" xmlns="" id="{00000000-0008-0000-0500-000018000000}"/>
            </a:ext>
          </a:extLst>
        </xdr:cNvPr>
        <xdr:cNvPicPr>
          <a:picLocks noChangeAspect="1"/>
        </xdr:cNvPicPr>
      </xdr:nvPicPr>
      <xdr:blipFill>
        <a:blip xmlns:r="http://schemas.openxmlformats.org/officeDocument/2006/relationships" r:embed="rId8"/>
        <a:stretch>
          <a:fillRect/>
        </a:stretch>
      </xdr:blipFill>
      <xdr:spPr>
        <a:xfrm>
          <a:off x="11925300" y="16097249"/>
          <a:ext cx="5581009" cy="2714268"/>
        </a:xfrm>
        <a:prstGeom prst="rect">
          <a:avLst/>
        </a:prstGeom>
      </xdr:spPr>
    </xdr:pic>
    <xdr:clientData/>
  </xdr:twoCellAnchor>
  <xdr:twoCellAnchor>
    <xdr:from>
      <xdr:col>27</xdr:col>
      <xdr:colOff>0</xdr:colOff>
      <xdr:row>1</xdr:row>
      <xdr:rowOff>1</xdr:rowOff>
    </xdr:from>
    <xdr:to>
      <xdr:col>39</xdr:col>
      <xdr:colOff>531019</xdr:colOff>
      <xdr:row>43</xdr:row>
      <xdr:rowOff>0</xdr:rowOff>
    </xdr:to>
    <xdr:sp macro="" textlink="">
      <xdr:nvSpPr>
        <xdr:cNvPr id="25" name="CuadroTexto 24">
          <a:extLst>
            <a:ext uri="{FF2B5EF4-FFF2-40B4-BE49-F238E27FC236}">
              <a16:creationId xmlns:a16="http://schemas.microsoft.com/office/drawing/2014/main" xmlns="" id="{00000000-0008-0000-0500-000019000000}"/>
            </a:ext>
          </a:extLst>
        </xdr:cNvPr>
        <xdr:cNvSpPr txBox="1"/>
      </xdr:nvSpPr>
      <xdr:spPr>
        <a:xfrm>
          <a:off x="22631400" y="180976"/>
          <a:ext cx="10589419" cy="7600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solidFill>
                <a:schemeClr val="dk1"/>
              </a:solidFill>
              <a:effectLst/>
              <a:latin typeface="+mn-lt"/>
              <a:ea typeface="+mn-ea"/>
              <a:cs typeface="+mn-cs"/>
            </a:rPr>
            <a:t>SEGURIDAD VIAL AL COLEGIO: “VIVIENDO COMO NIÑOS EN UN MUNDO DE ADULTOS”</a:t>
          </a:r>
        </a:p>
        <a:p>
          <a:r>
            <a:rPr lang="es-CO" sz="1100">
              <a:solidFill>
                <a:schemeClr val="dk1"/>
              </a:solidFill>
              <a:effectLst/>
              <a:latin typeface="+mn-lt"/>
              <a:ea typeface="+mn-ea"/>
              <a:cs typeface="+mn-cs"/>
            </a:rPr>
            <a:t>Con el propósito de fortalecer la movilidad escolar y fomentar el respeto por las normas de tránsito entre estudiantes de 1° a 5° de primaria, se desarrollaron jornadas de sensibilización orientadas a la promoción de la cultura en seguridad vial y la convivencia ciudadana. Estas actividades estuvieron dirigidas a la formación de comportamientos, hábitos y valores individuales y colectivos que promuevan conductas seguras en la vía a los actores viales “Peatones, pasajeros y ciclistas” con especial énfasis en niñas y niños de las Instituciones educativas de básica primaria del departamento del Atlántico.</a:t>
          </a:r>
        </a:p>
        <a:p>
          <a:r>
            <a:rPr lang="es-CO" sz="1100" b="1">
              <a:solidFill>
                <a:schemeClr val="dk1"/>
              </a:solidFill>
              <a:effectLst/>
              <a:latin typeface="+mn-lt"/>
              <a:ea typeface="+mn-ea"/>
              <a:cs typeface="+mn-cs"/>
            </a:rPr>
            <a:t>Cronograma De Activación De La Campaña</a:t>
          </a:r>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pPr lvl="2"/>
          <a:endParaRPr lang="es-CO" sz="1100" b="0">
            <a:solidFill>
              <a:schemeClr val="dk1"/>
            </a:solidFill>
            <a:effectLst/>
            <a:latin typeface="+mn-lt"/>
            <a:ea typeface="+mn-ea"/>
            <a:cs typeface="+mn-cs"/>
          </a:endParaRPr>
        </a:p>
        <a:p>
          <a:pPr lvl="2"/>
          <a:r>
            <a:rPr lang="es-CO" sz="1100" b="1">
              <a:solidFill>
                <a:schemeClr val="dk1"/>
              </a:solidFill>
              <a:effectLst/>
              <a:latin typeface="+mn-lt"/>
              <a:ea typeface="+mn-ea"/>
              <a:cs typeface="+mn-cs"/>
            </a:rPr>
            <a:t>Resultados De La Campaña</a:t>
          </a:r>
        </a:p>
        <a:p>
          <a:pPr lvl="2"/>
          <a:endParaRPr lang="es-CO" sz="1400" b="1">
            <a:solidFill>
              <a:schemeClr val="dk1"/>
            </a:solidFill>
            <a:effectLst/>
            <a:latin typeface="+mn-lt"/>
            <a:ea typeface="+mn-ea"/>
            <a:cs typeface="+mn-cs"/>
          </a:endParaRPr>
        </a:p>
        <a:p>
          <a:r>
            <a:rPr lang="es-CO" sz="1100">
              <a:solidFill>
                <a:schemeClr val="dk1"/>
              </a:solidFill>
              <a:effectLst/>
              <a:latin typeface="+mn-lt"/>
              <a:ea typeface="+mn-ea"/>
              <a:cs typeface="+mn-cs"/>
            </a:rPr>
            <a:t> </a:t>
          </a:r>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a:p>
          <a:endParaRPr lang="es-CO" sz="1100"/>
        </a:p>
      </xdr:txBody>
    </xdr:sp>
    <xdr:clientData/>
  </xdr:twoCellAnchor>
  <xdr:twoCellAnchor editAs="oneCell">
    <xdr:from>
      <xdr:col>27</xdr:col>
      <xdr:colOff>106433</xdr:colOff>
      <xdr:row>6</xdr:row>
      <xdr:rowOff>123825</xdr:rowOff>
    </xdr:from>
    <xdr:to>
      <xdr:col>31</xdr:col>
      <xdr:colOff>344805</xdr:colOff>
      <xdr:row>25</xdr:row>
      <xdr:rowOff>84455</xdr:rowOff>
    </xdr:to>
    <xdr:pic>
      <xdr:nvPicPr>
        <xdr:cNvPr id="26" name="Imagen 25">
          <a:extLst>
            <a:ext uri="{FF2B5EF4-FFF2-40B4-BE49-F238E27FC236}">
              <a16:creationId xmlns:a16="http://schemas.microsoft.com/office/drawing/2014/main" xmlns="" id="{00000000-0008-0000-05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737833" y="1209675"/>
          <a:ext cx="3591172" cy="3399155"/>
        </a:xfrm>
        <a:prstGeom prst="rect">
          <a:avLst/>
        </a:prstGeom>
        <a:noFill/>
        <a:ln>
          <a:noFill/>
        </a:ln>
      </xdr:spPr>
    </xdr:pic>
    <xdr:clientData/>
  </xdr:twoCellAnchor>
  <xdr:twoCellAnchor editAs="oneCell">
    <xdr:from>
      <xdr:col>27</xdr:col>
      <xdr:colOff>95250</xdr:colOff>
      <xdr:row>26</xdr:row>
      <xdr:rowOff>66675</xdr:rowOff>
    </xdr:from>
    <xdr:to>
      <xdr:col>41</xdr:col>
      <xdr:colOff>56476</xdr:colOff>
      <xdr:row>40</xdr:row>
      <xdr:rowOff>42722</xdr:rowOff>
    </xdr:to>
    <xdr:pic>
      <xdr:nvPicPr>
        <xdr:cNvPr id="27" name="Imagen 26">
          <a:extLst>
            <a:ext uri="{FF2B5EF4-FFF2-40B4-BE49-F238E27FC236}">
              <a16:creationId xmlns:a16="http://schemas.microsoft.com/office/drawing/2014/main" xmlns="" id="{00000000-0008-0000-0500-00001B000000}"/>
            </a:ext>
          </a:extLst>
        </xdr:cNvPr>
        <xdr:cNvPicPr>
          <a:picLocks noChangeAspect="1"/>
        </xdr:cNvPicPr>
      </xdr:nvPicPr>
      <xdr:blipFill>
        <a:blip xmlns:r="http://schemas.openxmlformats.org/officeDocument/2006/relationships" r:embed="rId10"/>
        <a:stretch>
          <a:fillRect/>
        </a:stretch>
      </xdr:blipFill>
      <xdr:spPr>
        <a:xfrm>
          <a:off x="22726650" y="4772025"/>
          <a:ext cx="4990426" cy="2509697"/>
        </a:xfrm>
        <a:prstGeom prst="rect">
          <a:avLst/>
        </a:prstGeom>
      </xdr:spPr>
    </xdr:pic>
    <xdr:clientData/>
  </xdr:twoCellAnchor>
  <xdr:twoCellAnchor editAs="oneCell">
    <xdr:from>
      <xdr:col>39</xdr:col>
      <xdr:colOff>838199</xdr:colOff>
      <xdr:row>0</xdr:row>
      <xdr:rowOff>180974</xdr:rowOff>
    </xdr:from>
    <xdr:to>
      <xdr:col>51</xdr:col>
      <xdr:colOff>550333</xdr:colOff>
      <xdr:row>34</xdr:row>
      <xdr:rowOff>57150</xdr:rowOff>
    </xdr:to>
    <xdr:pic>
      <xdr:nvPicPr>
        <xdr:cNvPr id="33" name="Gráfico 32">
          <a:extLst>
            <a:ext uri="{FF2B5EF4-FFF2-40B4-BE49-F238E27FC236}">
              <a16:creationId xmlns:a16="http://schemas.microsoft.com/office/drawing/2014/main" xmlns="" id="{00000000-0008-0000-0500-000021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xmlns="" r:embed="rId12"/>
            </a:ext>
          </a:extLst>
        </a:blip>
        <a:stretch>
          <a:fillRect/>
        </a:stretch>
      </xdr:blipFill>
      <xdr:spPr>
        <a:xfrm>
          <a:off x="33527999" y="180974"/>
          <a:ext cx="9770533" cy="60293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40</xdr:col>
          <xdr:colOff>542925</xdr:colOff>
          <xdr:row>2</xdr:row>
          <xdr:rowOff>28575</xdr:rowOff>
        </xdr:from>
        <xdr:to>
          <xdr:col>47</xdr:col>
          <xdr:colOff>619125</xdr:colOff>
          <xdr:row>11</xdr:row>
          <xdr:rowOff>161925</xdr:rowOff>
        </xdr:to>
        <xdr:sp macro="" textlink="">
          <xdr:nvSpPr>
            <xdr:cNvPr id="9218" name="Object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twoCellAnchor editAs="oneCell">
    <xdr:from>
      <xdr:col>41</xdr:col>
      <xdr:colOff>342900</xdr:colOff>
      <xdr:row>12</xdr:row>
      <xdr:rowOff>85725</xdr:rowOff>
    </xdr:from>
    <xdr:to>
      <xdr:col>44</xdr:col>
      <xdr:colOff>400050</xdr:colOff>
      <xdr:row>18</xdr:row>
      <xdr:rowOff>165100</xdr:rowOff>
    </xdr:to>
    <xdr:pic>
      <xdr:nvPicPr>
        <xdr:cNvPr id="37" name="Imagen 36">
          <a:extLst>
            <a:ext uri="{FF2B5EF4-FFF2-40B4-BE49-F238E27FC236}">
              <a16:creationId xmlns:a16="http://schemas.microsoft.com/office/drawing/2014/main" xmlns="" id="{00000000-0008-0000-0500-000025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5472" r="41461"/>
        <a:stretch/>
      </xdr:blipFill>
      <xdr:spPr bwMode="auto">
        <a:xfrm>
          <a:off x="34709100" y="2257425"/>
          <a:ext cx="2571750" cy="11652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44</xdr:col>
      <xdr:colOff>495300</xdr:colOff>
      <xdr:row>12</xdr:row>
      <xdr:rowOff>85725</xdr:rowOff>
    </xdr:from>
    <xdr:to>
      <xdr:col>47</xdr:col>
      <xdr:colOff>638175</xdr:colOff>
      <xdr:row>23</xdr:row>
      <xdr:rowOff>177165</xdr:rowOff>
    </xdr:to>
    <xdr:pic>
      <xdr:nvPicPr>
        <xdr:cNvPr id="39" name="Imagen 38">
          <a:extLst>
            <a:ext uri="{FF2B5EF4-FFF2-40B4-BE49-F238E27FC236}">
              <a16:creationId xmlns:a16="http://schemas.microsoft.com/office/drawing/2014/main" xmlns="" id="{00000000-0008-0000-0500-000027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4835" t="1372" r="40663" b="-1372"/>
        <a:stretch/>
      </xdr:blipFill>
      <xdr:spPr bwMode="auto">
        <a:xfrm>
          <a:off x="37376100" y="2257425"/>
          <a:ext cx="2657475" cy="2082165"/>
        </a:xfrm>
        <a:prstGeom prst="rect">
          <a:avLst/>
        </a:prstGeom>
        <a:noFill/>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40</xdr:col>
          <xdr:colOff>219075</xdr:colOff>
          <xdr:row>23</xdr:row>
          <xdr:rowOff>57150</xdr:rowOff>
        </xdr:from>
        <xdr:to>
          <xdr:col>47</xdr:col>
          <xdr:colOff>457200</xdr:colOff>
          <xdr:row>29</xdr:row>
          <xdr:rowOff>19050</xdr:rowOff>
        </xdr:to>
        <xdr:sp macro="" textlink="">
          <xdr:nvSpPr>
            <xdr:cNvPr id="9222" name="Object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xdr:twoCellAnchor editAs="oneCell">
    <xdr:from>
      <xdr:col>47</xdr:col>
      <xdr:colOff>790574</xdr:colOff>
      <xdr:row>20</xdr:row>
      <xdr:rowOff>66674</xdr:rowOff>
    </xdr:from>
    <xdr:to>
      <xdr:col>51</xdr:col>
      <xdr:colOff>247649</xdr:colOff>
      <xdr:row>33</xdr:row>
      <xdr:rowOff>76199</xdr:rowOff>
    </xdr:to>
    <xdr:pic>
      <xdr:nvPicPr>
        <xdr:cNvPr id="42" name="Imagen 41">
          <a:extLst>
            <a:ext uri="{FF2B5EF4-FFF2-40B4-BE49-F238E27FC236}">
              <a16:creationId xmlns:a16="http://schemas.microsoft.com/office/drawing/2014/main" xmlns="" id="{00000000-0008-0000-0500-00002A000000}"/>
            </a:ext>
          </a:extLst>
        </xdr:cNvPr>
        <xdr:cNvPicPr>
          <a:picLocks noChangeAspect="1"/>
        </xdr:cNvPicPr>
      </xdr:nvPicPr>
      <xdr:blipFill rotWithShape="1">
        <a:blip xmlns:r="http://schemas.openxmlformats.org/officeDocument/2006/relationships" r:embed="rId15"/>
        <a:srcRect l="25521" t="17874" r="27425" b="11765"/>
        <a:stretch/>
      </xdr:blipFill>
      <xdr:spPr bwMode="auto">
        <a:xfrm>
          <a:off x="40185974" y="3686174"/>
          <a:ext cx="2809875" cy="23622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52</xdr:col>
      <xdr:colOff>533399</xdr:colOff>
      <xdr:row>0</xdr:row>
      <xdr:rowOff>133349</xdr:rowOff>
    </xdr:from>
    <xdr:to>
      <xdr:col>64</xdr:col>
      <xdr:colOff>8466</xdr:colOff>
      <xdr:row>30</xdr:row>
      <xdr:rowOff>66674</xdr:rowOff>
    </xdr:to>
    <xdr:pic>
      <xdr:nvPicPr>
        <xdr:cNvPr id="44" name="Gráfico 43">
          <a:extLst>
            <a:ext uri="{FF2B5EF4-FFF2-40B4-BE49-F238E27FC236}">
              <a16:creationId xmlns:a16="http://schemas.microsoft.com/office/drawing/2014/main" xmlns="" id="{00000000-0008-0000-0500-00002C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xmlns="" r:embed="rId12"/>
            </a:ext>
          </a:extLst>
        </a:blip>
        <a:stretch>
          <a:fillRect/>
        </a:stretch>
      </xdr:blipFill>
      <xdr:spPr>
        <a:xfrm>
          <a:off x="37414199" y="133349"/>
          <a:ext cx="9533467" cy="53625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52</xdr:col>
          <xdr:colOff>733425</xdr:colOff>
          <xdr:row>0</xdr:row>
          <xdr:rowOff>161925</xdr:rowOff>
        </xdr:from>
        <xdr:to>
          <xdr:col>63</xdr:col>
          <xdr:colOff>200025</xdr:colOff>
          <xdr:row>5</xdr:row>
          <xdr:rowOff>123825</xdr:rowOff>
        </xdr:to>
        <xdr:sp macro="" textlink="">
          <xdr:nvSpPr>
            <xdr:cNvPr id="9224" name="Object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762000</xdr:colOff>
          <xdr:row>5</xdr:row>
          <xdr:rowOff>38100</xdr:rowOff>
        </xdr:from>
        <xdr:to>
          <xdr:col>63</xdr:col>
          <xdr:colOff>200025</xdr:colOff>
          <xdr:row>10</xdr:row>
          <xdr:rowOff>104775</xdr:rowOff>
        </xdr:to>
        <xdr:sp macro="" textlink="">
          <xdr:nvSpPr>
            <xdr:cNvPr id="9226" name="Object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xdr:twoCellAnchor>
    <xdr:from>
      <xdr:col>57</xdr:col>
      <xdr:colOff>390524</xdr:colOff>
      <xdr:row>11</xdr:row>
      <xdr:rowOff>38099</xdr:rowOff>
    </xdr:from>
    <xdr:to>
      <xdr:col>63</xdr:col>
      <xdr:colOff>365512</xdr:colOff>
      <xdr:row>21</xdr:row>
      <xdr:rowOff>140587</xdr:rowOff>
    </xdr:to>
    <xdr:grpSp>
      <xdr:nvGrpSpPr>
        <xdr:cNvPr id="50" name="Grupo 49">
          <a:extLst>
            <a:ext uri="{FF2B5EF4-FFF2-40B4-BE49-F238E27FC236}">
              <a16:creationId xmlns:a16="http://schemas.microsoft.com/office/drawing/2014/main" xmlns="" id="{00000000-0008-0000-0500-000032000000}"/>
            </a:ext>
          </a:extLst>
        </xdr:cNvPr>
        <xdr:cNvGrpSpPr>
          <a:grpSpLocks/>
        </xdr:cNvGrpSpPr>
      </xdr:nvGrpSpPr>
      <xdr:grpSpPr>
        <a:xfrm>
          <a:off x="41462324" y="2028824"/>
          <a:ext cx="5004188" cy="1912238"/>
          <a:chOff x="0" y="0"/>
          <a:chExt cx="5004188" cy="1912238"/>
        </a:xfrm>
      </xdr:grpSpPr>
      <xdr:pic>
        <xdr:nvPicPr>
          <xdr:cNvPr id="51" name="Image 407">
            <a:extLst>
              <a:ext uri="{FF2B5EF4-FFF2-40B4-BE49-F238E27FC236}">
                <a16:creationId xmlns:a16="http://schemas.microsoft.com/office/drawing/2014/main" xmlns="" id="{00000000-0008-0000-0500-000033000000}"/>
              </a:ext>
            </a:extLst>
          </xdr:cNvPr>
          <xdr:cNvPicPr/>
        </xdr:nvPicPr>
        <xdr:blipFill>
          <a:blip xmlns:r="http://schemas.openxmlformats.org/officeDocument/2006/relationships" r:embed="rId16" cstate="print"/>
          <a:stretch>
            <a:fillRect/>
          </a:stretch>
        </xdr:blipFill>
        <xdr:spPr>
          <a:xfrm>
            <a:off x="0" y="502666"/>
            <a:ext cx="1669676" cy="1400683"/>
          </a:xfrm>
          <a:prstGeom prst="rect">
            <a:avLst/>
          </a:prstGeom>
        </xdr:spPr>
      </xdr:pic>
      <xdr:pic>
        <xdr:nvPicPr>
          <xdr:cNvPr id="52" name="Image 408" descr="Gráfico  El contenido generado por IA puede ser incorrecto.">
            <a:extLst>
              <a:ext uri="{FF2B5EF4-FFF2-40B4-BE49-F238E27FC236}">
                <a16:creationId xmlns:a16="http://schemas.microsoft.com/office/drawing/2014/main" xmlns="" id="{00000000-0008-0000-0500-000034000000}"/>
              </a:ext>
            </a:extLst>
          </xdr:cNvPr>
          <xdr:cNvPicPr/>
        </xdr:nvPicPr>
        <xdr:blipFill>
          <a:blip xmlns:r="http://schemas.openxmlformats.org/officeDocument/2006/relationships" r:embed="rId17" cstate="print"/>
          <a:stretch>
            <a:fillRect/>
          </a:stretch>
        </xdr:blipFill>
        <xdr:spPr>
          <a:xfrm>
            <a:off x="1708538" y="0"/>
            <a:ext cx="3295650" cy="1912238"/>
          </a:xfrm>
          <a:prstGeom prst="rect">
            <a:avLst/>
          </a:prstGeom>
        </xdr:spPr>
      </xdr:pic>
    </xdr:grpSp>
    <xdr:clientData/>
  </xdr:twoCellAnchor>
  <xdr:twoCellAnchor editAs="oneCell">
    <xdr:from>
      <xdr:col>53</xdr:col>
      <xdr:colOff>238124</xdr:colOff>
      <xdr:row>11</xdr:row>
      <xdr:rowOff>161924</xdr:rowOff>
    </xdr:from>
    <xdr:to>
      <xdr:col>56</xdr:col>
      <xdr:colOff>258444</xdr:colOff>
      <xdr:row>27</xdr:row>
      <xdr:rowOff>26669</xdr:rowOff>
    </xdr:to>
    <xdr:pic>
      <xdr:nvPicPr>
        <xdr:cNvPr id="54" name="Imagen 53">
          <a:extLst>
            <a:ext uri="{FF2B5EF4-FFF2-40B4-BE49-F238E27FC236}">
              <a16:creationId xmlns:a16="http://schemas.microsoft.com/office/drawing/2014/main" xmlns="" id="{00000000-0008-0000-0500-000036000000}"/>
            </a:ext>
          </a:extLst>
        </xdr:cNvPr>
        <xdr:cNvPicPr>
          <a:picLocks/>
        </xdr:cNvPicPr>
      </xdr:nvPicPr>
      <xdr:blipFill>
        <a:blip xmlns:r="http://schemas.openxmlformats.org/officeDocument/2006/relationships" r:embed="rId18" cstate="print"/>
        <a:stretch>
          <a:fillRect/>
        </a:stretch>
      </xdr:blipFill>
      <xdr:spPr>
        <a:xfrm>
          <a:off x="37957124" y="2152649"/>
          <a:ext cx="2534920" cy="2760345"/>
        </a:xfrm>
        <a:prstGeom prst="rect">
          <a:avLst/>
        </a:prstGeom>
      </xdr:spPr>
    </xdr:pic>
    <xdr:clientData/>
  </xdr:twoCellAnchor>
  <xdr:twoCellAnchor editAs="oneCell">
    <xdr:from>
      <xdr:col>64</xdr:col>
      <xdr:colOff>561974</xdr:colOff>
      <xdr:row>0</xdr:row>
      <xdr:rowOff>171449</xdr:rowOff>
    </xdr:from>
    <xdr:to>
      <xdr:col>73</xdr:col>
      <xdr:colOff>619125</xdr:colOff>
      <xdr:row>28</xdr:row>
      <xdr:rowOff>180974</xdr:rowOff>
    </xdr:to>
    <xdr:pic>
      <xdr:nvPicPr>
        <xdr:cNvPr id="56" name="Gráfico 55">
          <a:extLst>
            <a:ext uri="{FF2B5EF4-FFF2-40B4-BE49-F238E27FC236}">
              <a16:creationId xmlns:a16="http://schemas.microsoft.com/office/drawing/2014/main" xmlns="" id="{00000000-0008-0000-0500-000038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xmlns="" r:embed="rId12"/>
            </a:ext>
          </a:extLst>
        </a:blip>
        <a:stretch>
          <a:fillRect/>
        </a:stretch>
      </xdr:blipFill>
      <xdr:spPr>
        <a:xfrm>
          <a:off x="47501174" y="171449"/>
          <a:ext cx="7600951" cy="50768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65</xdr:col>
          <xdr:colOff>457200</xdr:colOff>
          <xdr:row>1</xdr:row>
          <xdr:rowOff>0</xdr:rowOff>
        </xdr:from>
        <xdr:to>
          <xdr:col>71</xdr:col>
          <xdr:colOff>809625</xdr:colOff>
          <xdr:row>25</xdr:row>
          <xdr:rowOff>152400</xdr:rowOff>
        </xdr:to>
        <xdr:sp macro="" textlink="">
          <xdr:nvSpPr>
            <xdr:cNvPr id="9228" name="Object 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xdr:twoCellAnchor editAs="oneCell">
    <xdr:from>
      <xdr:col>67</xdr:col>
      <xdr:colOff>161924</xdr:colOff>
      <xdr:row>16</xdr:row>
      <xdr:rowOff>161924</xdr:rowOff>
    </xdr:from>
    <xdr:to>
      <xdr:col>70</xdr:col>
      <xdr:colOff>312419</xdr:colOff>
      <xdr:row>27</xdr:row>
      <xdr:rowOff>168909</xdr:rowOff>
    </xdr:to>
    <xdr:pic>
      <xdr:nvPicPr>
        <xdr:cNvPr id="59" name="Imagen 58">
          <a:extLst>
            <a:ext uri="{FF2B5EF4-FFF2-40B4-BE49-F238E27FC236}">
              <a16:creationId xmlns:a16="http://schemas.microsoft.com/office/drawing/2014/main" xmlns="" id="{00000000-0008-0000-0500-00003B000000}"/>
            </a:ext>
          </a:extLst>
        </xdr:cNvPr>
        <xdr:cNvPicPr>
          <a:picLocks/>
        </xdr:cNvPicPr>
      </xdr:nvPicPr>
      <xdr:blipFill>
        <a:blip xmlns:r="http://schemas.openxmlformats.org/officeDocument/2006/relationships" r:embed="rId19" cstate="print"/>
        <a:stretch>
          <a:fillRect/>
        </a:stretch>
      </xdr:blipFill>
      <xdr:spPr>
        <a:xfrm>
          <a:off x="49615724" y="3057524"/>
          <a:ext cx="2665095" cy="1997710"/>
        </a:xfrm>
        <a:prstGeom prst="rect">
          <a:avLst/>
        </a:prstGeom>
      </xdr:spPr>
    </xdr:pic>
    <xdr:clientData/>
  </xdr:twoCellAnchor>
  <xdr:twoCellAnchor editAs="oneCell">
    <xdr:from>
      <xdr:col>74</xdr:col>
      <xdr:colOff>600075</xdr:colOff>
      <xdr:row>0</xdr:row>
      <xdr:rowOff>0</xdr:rowOff>
    </xdr:from>
    <xdr:to>
      <xdr:col>83</xdr:col>
      <xdr:colOff>676275</xdr:colOff>
      <xdr:row>23</xdr:row>
      <xdr:rowOff>123825</xdr:rowOff>
    </xdr:to>
    <xdr:pic>
      <xdr:nvPicPr>
        <xdr:cNvPr id="61" name="Gráfico 60">
          <a:extLst>
            <a:ext uri="{FF2B5EF4-FFF2-40B4-BE49-F238E27FC236}">
              <a16:creationId xmlns:a16="http://schemas.microsoft.com/office/drawing/2014/main" xmlns="" id="{00000000-0008-0000-0500-00003D00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xmlns="" r:embed="rId12"/>
            </a:ext>
          </a:extLst>
        </a:blip>
        <a:stretch>
          <a:fillRect/>
        </a:stretch>
      </xdr:blipFill>
      <xdr:spPr>
        <a:xfrm>
          <a:off x="55921275" y="0"/>
          <a:ext cx="7620000" cy="42862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75</xdr:col>
          <xdr:colOff>57150</xdr:colOff>
          <xdr:row>2</xdr:row>
          <xdr:rowOff>19050</xdr:rowOff>
        </xdr:from>
        <xdr:to>
          <xdr:col>83</xdr:col>
          <xdr:colOff>333375</xdr:colOff>
          <xdr:row>15</xdr:row>
          <xdr:rowOff>9525</xdr:rowOff>
        </xdr:to>
        <xdr:sp macro="" textlink="">
          <xdr:nvSpPr>
            <xdr:cNvPr id="9230" name="Object 14" hidden="1">
              <a:extLst>
                <a:ext uri="{63B3BB69-23CF-44E3-9099-C40C66FF867C}">
                  <a14:compatExt spid="_x0000_s9230"/>
                </a:ext>
              </a:extLst>
            </xdr:cNvPr>
            <xdr:cNvSpPr/>
          </xdr:nvSpPr>
          <xdr:spPr>
            <a:xfrm>
              <a:off x="0" y="0"/>
              <a:ext cx="0" cy="0"/>
            </a:xfrm>
            <a:prstGeom prst="rect">
              <a:avLst/>
            </a:prstGeom>
          </xdr:spPr>
        </xdr:sp>
        <xdr:clientData/>
      </xdr:twoCellAnchor>
    </mc:Choice>
    <mc:Fallback/>
  </mc:AlternateContent>
  <xdr:twoCellAnchor editAs="oneCell">
    <xdr:from>
      <xdr:col>77</xdr:col>
      <xdr:colOff>771525</xdr:colOff>
      <xdr:row>12</xdr:row>
      <xdr:rowOff>142875</xdr:rowOff>
    </xdr:from>
    <xdr:to>
      <xdr:col>80</xdr:col>
      <xdr:colOff>810895</xdr:colOff>
      <xdr:row>22</xdr:row>
      <xdr:rowOff>171450</xdr:rowOff>
    </xdr:to>
    <xdr:pic>
      <xdr:nvPicPr>
        <xdr:cNvPr id="9216" name="Imagen 9215">
          <a:extLst>
            <a:ext uri="{FF2B5EF4-FFF2-40B4-BE49-F238E27FC236}">
              <a16:creationId xmlns:a16="http://schemas.microsoft.com/office/drawing/2014/main" xmlns="" id="{00000000-0008-0000-0500-000000240000}"/>
            </a:ext>
          </a:extLst>
        </xdr:cNvPr>
        <xdr:cNvPicPr>
          <a:picLocks/>
        </xdr:cNvPicPr>
      </xdr:nvPicPr>
      <xdr:blipFill>
        <a:blip xmlns:r="http://schemas.openxmlformats.org/officeDocument/2006/relationships" r:embed="rId20" cstate="print"/>
        <a:stretch>
          <a:fillRect/>
        </a:stretch>
      </xdr:blipFill>
      <xdr:spPr>
        <a:xfrm>
          <a:off x="58607325" y="2314575"/>
          <a:ext cx="2553970" cy="1838325"/>
        </a:xfrm>
        <a:prstGeom prst="rect">
          <a:avLst/>
        </a:prstGeom>
      </xdr:spPr>
    </xdr:pic>
    <xdr:clientData/>
  </xdr:twoCellAnchor>
  <xdr:twoCellAnchor editAs="oneCell">
    <xdr:from>
      <xdr:col>84</xdr:col>
      <xdr:colOff>0</xdr:colOff>
      <xdr:row>0</xdr:row>
      <xdr:rowOff>0</xdr:rowOff>
    </xdr:from>
    <xdr:to>
      <xdr:col>98</xdr:col>
      <xdr:colOff>57150</xdr:colOff>
      <xdr:row>36</xdr:row>
      <xdr:rowOff>117872</xdr:rowOff>
    </xdr:to>
    <xdr:pic>
      <xdr:nvPicPr>
        <xdr:cNvPr id="9219" name="Gráfico 9218">
          <a:extLst>
            <a:ext uri="{FF2B5EF4-FFF2-40B4-BE49-F238E27FC236}">
              <a16:creationId xmlns:a16="http://schemas.microsoft.com/office/drawing/2014/main" xmlns="" id="{00000000-0008-0000-0500-00000324000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xmlns="" r:embed="rId12"/>
            </a:ext>
          </a:extLst>
        </a:blip>
        <a:stretch>
          <a:fillRect/>
        </a:stretch>
      </xdr:blipFill>
      <xdr:spPr>
        <a:xfrm>
          <a:off x="63703200" y="0"/>
          <a:ext cx="11791950" cy="66329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85</xdr:col>
          <xdr:colOff>504825</xdr:colOff>
          <xdr:row>0</xdr:row>
          <xdr:rowOff>0</xdr:rowOff>
        </xdr:from>
        <xdr:to>
          <xdr:col>91</xdr:col>
          <xdr:colOff>523875</xdr:colOff>
          <xdr:row>15</xdr:row>
          <xdr:rowOff>104775</xdr:rowOff>
        </xdr:to>
        <xdr:sp macro="" textlink="">
          <xdr:nvSpPr>
            <xdr:cNvPr id="9232" name="Object 16" hidden="1">
              <a:extLst>
                <a:ext uri="{63B3BB69-23CF-44E3-9099-C40C66FF867C}">
                  <a14:compatExt spid="_x0000_s9232"/>
                </a:ext>
              </a:extLst>
            </xdr:cNvPr>
            <xdr:cNvSpPr/>
          </xdr:nvSpPr>
          <xdr:spPr>
            <a:xfrm>
              <a:off x="0" y="0"/>
              <a:ext cx="0" cy="0"/>
            </a:xfrm>
            <a:prstGeom prst="rect">
              <a:avLst/>
            </a:prstGeom>
          </xdr:spPr>
        </xdr:sp>
        <xdr:clientData/>
      </xdr:twoCellAnchor>
    </mc:Choice>
    <mc:Fallback/>
  </mc:AlternateContent>
  <xdr:twoCellAnchor editAs="oneCell">
    <xdr:from>
      <xdr:col>92</xdr:col>
      <xdr:colOff>361950</xdr:colOff>
      <xdr:row>1</xdr:row>
      <xdr:rowOff>123825</xdr:rowOff>
    </xdr:from>
    <xdr:to>
      <xdr:col>95</xdr:col>
      <xdr:colOff>508000</xdr:colOff>
      <xdr:row>12</xdr:row>
      <xdr:rowOff>121920</xdr:rowOff>
    </xdr:to>
    <xdr:pic>
      <xdr:nvPicPr>
        <xdr:cNvPr id="9225" name="Imagen 9224" descr="Una calle con señales de transito junto a una carretera  Descripción generada automáticamente con confianza media">
          <a:extLst>
            <a:ext uri="{FF2B5EF4-FFF2-40B4-BE49-F238E27FC236}">
              <a16:creationId xmlns:a16="http://schemas.microsoft.com/office/drawing/2014/main" xmlns="" id="{00000000-0008-0000-0500-000009240000}"/>
            </a:ext>
          </a:extLst>
        </xdr:cNvPr>
        <xdr:cNvPicPr>
          <a:picLocks/>
        </xdr:cNvPicPr>
      </xdr:nvPicPr>
      <xdr:blipFill>
        <a:blip xmlns:r="http://schemas.openxmlformats.org/officeDocument/2006/relationships" r:embed="rId21" cstate="print"/>
        <a:stretch>
          <a:fillRect/>
        </a:stretch>
      </xdr:blipFill>
      <xdr:spPr>
        <a:xfrm>
          <a:off x="70770750" y="304800"/>
          <a:ext cx="2660650" cy="1988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317201</xdr:colOff>
      <xdr:row>0</xdr:row>
      <xdr:rowOff>36252</xdr:rowOff>
    </xdr:from>
    <xdr:to>
      <xdr:col>3</xdr:col>
      <xdr:colOff>166006</xdr:colOff>
      <xdr:row>3</xdr:row>
      <xdr:rowOff>205050</xdr:rowOff>
    </xdr:to>
    <xdr:pic>
      <xdr:nvPicPr>
        <xdr:cNvPr id="2" name="11 Imagen" descr="http://www.atlantico.gov.co/images/stories/departamento/escudo.jp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61" y="219132"/>
          <a:ext cx="900365" cy="11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314325</xdr:colOff>
      <xdr:row>0</xdr:row>
      <xdr:rowOff>28575</xdr:rowOff>
    </xdr:from>
    <xdr:ext cx="1028700" cy="1104900"/>
    <xdr:pic>
      <xdr:nvPicPr>
        <xdr:cNvPr id="3" name="image1.jpg" descr="http://www.atlantico.gov.co/images/stories/departamento/escudo.jp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1" cstate="print"/>
        <a:stretch>
          <a:fillRect/>
        </a:stretch>
      </xdr:blipFill>
      <xdr:spPr>
        <a:xfrm>
          <a:off x="489585" y="203835"/>
          <a:ext cx="1028700" cy="11049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2</xdr:col>
      <xdr:colOff>358139</xdr:colOff>
      <xdr:row>1</xdr:row>
      <xdr:rowOff>30079</xdr:rowOff>
    </xdr:from>
    <xdr:to>
      <xdr:col>3</xdr:col>
      <xdr:colOff>152400</xdr:colOff>
      <xdr:row>4</xdr:row>
      <xdr:rowOff>148846</xdr:rowOff>
    </xdr:to>
    <xdr:pic>
      <xdr:nvPicPr>
        <xdr:cNvPr id="2" name="11 Imagen" descr="http://www.atlantico.gov.co/images/stories/departamento/escudo.jp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399" y="212959"/>
          <a:ext cx="845821" cy="1078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352425</xdr:colOff>
      <xdr:row>1</xdr:row>
      <xdr:rowOff>28575</xdr:rowOff>
    </xdr:from>
    <xdr:ext cx="971550" cy="1085850"/>
    <xdr:pic>
      <xdr:nvPicPr>
        <xdr:cNvPr id="3" name="image1.jpg" descr="http://www.atlantico.gov.co/images/stories/departamento/escudo.jp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1" cstate="print"/>
        <a:stretch>
          <a:fillRect/>
        </a:stretch>
      </xdr:blipFill>
      <xdr:spPr>
        <a:xfrm>
          <a:off x="527685" y="203835"/>
          <a:ext cx="971550" cy="10858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14.emf"/><Relationship Id="rId3" Type="http://schemas.openxmlformats.org/officeDocument/2006/relationships/vmlDrawing" Target="../drawings/vmlDrawing5.vml"/><Relationship Id="rId7" Type="http://schemas.openxmlformats.org/officeDocument/2006/relationships/image" Target="../media/image11.emf"/><Relationship Id="rId12" Type="http://schemas.openxmlformats.org/officeDocument/2006/relationships/package" Target="../embeddings/Microsoft_Word_Document5.docx"/><Relationship Id="rId17" Type="http://schemas.openxmlformats.org/officeDocument/2006/relationships/image" Target="../media/image16.emf"/><Relationship Id="rId2" Type="http://schemas.openxmlformats.org/officeDocument/2006/relationships/drawing" Target="../drawings/drawing6.xml"/><Relationship Id="rId16" Type="http://schemas.openxmlformats.org/officeDocument/2006/relationships/package" Target="../embeddings/Microsoft_Word_Document7.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image" Target="../media/image13.emf"/><Relationship Id="rId5" Type="http://schemas.openxmlformats.org/officeDocument/2006/relationships/image" Target="../media/image10.emf"/><Relationship Id="rId15" Type="http://schemas.openxmlformats.org/officeDocument/2006/relationships/image" Target="../media/image15.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12.emf"/><Relationship Id="rId14" Type="http://schemas.openxmlformats.org/officeDocument/2006/relationships/package" Target="../embeddings/Microsoft_Word_Document6.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H18"/>
  <sheetViews>
    <sheetView showGridLines="0" topLeftCell="A7" zoomScale="81" zoomScaleNormal="81" workbookViewId="0">
      <selection activeCell="Q14" sqref="Q14"/>
    </sheetView>
  </sheetViews>
  <sheetFormatPr baseColWidth="10" defaultColWidth="10.75" defaultRowHeight="12"/>
  <cols>
    <col min="1" max="1" width="1.125" style="71" customWidth="1"/>
    <col min="2" max="2" width="1.375" style="71" customWidth="1"/>
    <col min="3" max="3" width="15.25" style="71" customWidth="1"/>
    <col min="4" max="4" width="9.75" style="71" customWidth="1"/>
    <col min="5" max="5" width="15.25" style="71" customWidth="1"/>
    <col min="6" max="6" width="12.75" style="71" customWidth="1"/>
    <col min="7" max="8" width="8.75" style="71" customWidth="1"/>
    <col min="9" max="9" width="9" style="71" customWidth="1"/>
    <col min="10" max="10" width="19.25" style="71" customWidth="1"/>
    <col min="11" max="11" width="14.125" style="71" customWidth="1"/>
    <col min="12" max="12" width="7.375" style="71" customWidth="1"/>
    <col min="13" max="13" width="6.75" style="71" customWidth="1"/>
    <col min="14" max="14" width="8.25" style="71" customWidth="1"/>
    <col min="15" max="15" width="7.375" style="71" customWidth="1"/>
    <col min="16" max="16" width="8.25" style="71" customWidth="1"/>
    <col min="17" max="17" width="8.375" style="71" customWidth="1"/>
    <col min="18" max="18" width="8.25" style="71" customWidth="1"/>
    <col min="19" max="19" width="13.125" style="71" customWidth="1"/>
    <col min="20" max="20" width="9.25" style="71" customWidth="1"/>
    <col min="21" max="21" width="6.375" style="71" customWidth="1"/>
    <col min="22" max="22" width="16.625" style="71" customWidth="1"/>
    <col min="23" max="23" width="10" style="71" customWidth="1"/>
    <col min="24" max="24" width="12.25" style="71" customWidth="1"/>
    <col min="25" max="25" width="17.125" style="71" customWidth="1"/>
    <col min="26" max="26" width="14.625" style="71" bestFit="1" customWidth="1"/>
    <col min="27" max="27" width="31.375" style="71" customWidth="1"/>
    <col min="28" max="28" width="14.875" style="71" customWidth="1"/>
    <col min="29" max="29" width="12" style="71" bestFit="1" customWidth="1"/>
    <col min="30" max="30" width="17.75" style="71" customWidth="1"/>
    <col min="31" max="31" width="8.75" style="71" customWidth="1"/>
    <col min="32" max="32" width="7.75" style="71" customWidth="1"/>
    <col min="33" max="33" width="25" style="71" customWidth="1"/>
    <col min="34" max="34" width="1.75" style="71" customWidth="1"/>
    <col min="35" max="16384" width="10.75" style="71"/>
  </cols>
  <sheetData>
    <row r="1" spans="2:34" ht="25.9" customHeight="1">
      <c r="B1" s="200" t="s">
        <v>66</v>
      </c>
      <c r="C1" s="201"/>
      <c r="D1" s="202"/>
      <c r="E1" s="182" t="s">
        <v>0</v>
      </c>
      <c r="F1" s="183"/>
      <c r="G1" s="183"/>
      <c r="H1" s="183"/>
      <c r="I1" s="183"/>
      <c r="J1" s="183"/>
      <c r="K1" s="183"/>
      <c r="L1" s="183"/>
      <c r="M1" s="183"/>
      <c r="N1" s="183"/>
      <c r="O1" s="183"/>
      <c r="P1" s="183"/>
      <c r="Q1" s="183"/>
      <c r="R1" s="183"/>
      <c r="S1" s="183"/>
      <c r="T1" s="183"/>
      <c r="U1" s="183"/>
      <c r="V1" s="183"/>
      <c r="W1" s="183"/>
      <c r="X1" s="183"/>
      <c r="Y1" s="183"/>
      <c r="Z1" s="183"/>
      <c r="AA1" s="183"/>
      <c r="AB1" s="184"/>
      <c r="AC1" s="182" t="s">
        <v>1</v>
      </c>
      <c r="AD1" s="183"/>
      <c r="AE1" s="184"/>
      <c r="AF1" s="188" t="s">
        <v>2</v>
      </c>
      <c r="AG1" s="189"/>
      <c r="AH1" s="190"/>
    </row>
    <row r="2" spans="2:34" ht="25.9" customHeight="1">
      <c r="B2" s="203"/>
      <c r="C2" s="204"/>
      <c r="D2" s="205"/>
      <c r="E2" s="209"/>
      <c r="F2" s="210"/>
      <c r="G2" s="210"/>
      <c r="H2" s="210"/>
      <c r="I2" s="210"/>
      <c r="J2" s="210"/>
      <c r="K2" s="210"/>
      <c r="L2" s="210"/>
      <c r="M2" s="210"/>
      <c r="N2" s="210"/>
      <c r="O2" s="210"/>
      <c r="P2" s="210"/>
      <c r="Q2" s="210"/>
      <c r="R2" s="210"/>
      <c r="S2" s="210"/>
      <c r="T2" s="210"/>
      <c r="U2" s="210"/>
      <c r="V2" s="210"/>
      <c r="W2" s="210"/>
      <c r="X2" s="210"/>
      <c r="Y2" s="210"/>
      <c r="Z2" s="210"/>
      <c r="AA2" s="210"/>
      <c r="AB2" s="211"/>
      <c r="AC2" s="185"/>
      <c r="AD2" s="186"/>
      <c r="AE2" s="187"/>
      <c r="AF2" s="191"/>
      <c r="AG2" s="192"/>
      <c r="AH2" s="193"/>
    </row>
    <row r="3" spans="2:34" ht="25.9" customHeight="1">
      <c r="B3" s="203"/>
      <c r="C3" s="204"/>
      <c r="D3" s="205"/>
      <c r="E3" s="209"/>
      <c r="F3" s="210"/>
      <c r="G3" s="210"/>
      <c r="H3" s="210"/>
      <c r="I3" s="210"/>
      <c r="J3" s="210"/>
      <c r="K3" s="210"/>
      <c r="L3" s="210"/>
      <c r="M3" s="210"/>
      <c r="N3" s="210"/>
      <c r="O3" s="210"/>
      <c r="P3" s="210"/>
      <c r="Q3" s="210"/>
      <c r="R3" s="210"/>
      <c r="S3" s="210"/>
      <c r="T3" s="210"/>
      <c r="U3" s="210"/>
      <c r="V3" s="210"/>
      <c r="W3" s="210"/>
      <c r="X3" s="210"/>
      <c r="Y3" s="210"/>
      <c r="Z3" s="210"/>
      <c r="AA3" s="210"/>
      <c r="AB3" s="211"/>
      <c r="AC3" s="182" t="s">
        <v>3</v>
      </c>
      <c r="AD3" s="183"/>
      <c r="AE3" s="184"/>
      <c r="AF3" s="194">
        <v>45442</v>
      </c>
      <c r="AG3" s="195"/>
      <c r="AH3" s="196"/>
    </row>
    <row r="4" spans="2:34" ht="25.9" customHeight="1">
      <c r="B4" s="206"/>
      <c r="C4" s="207"/>
      <c r="D4" s="208"/>
      <c r="E4" s="185"/>
      <c r="F4" s="186"/>
      <c r="G4" s="186"/>
      <c r="H4" s="186"/>
      <c r="I4" s="186"/>
      <c r="J4" s="186"/>
      <c r="K4" s="186"/>
      <c r="L4" s="186"/>
      <c r="M4" s="186"/>
      <c r="N4" s="186"/>
      <c r="O4" s="186"/>
      <c r="P4" s="186"/>
      <c r="Q4" s="186"/>
      <c r="R4" s="186"/>
      <c r="S4" s="186"/>
      <c r="T4" s="186"/>
      <c r="U4" s="186"/>
      <c r="V4" s="186"/>
      <c r="W4" s="186"/>
      <c r="X4" s="186"/>
      <c r="Y4" s="186"/>
      <c r="Z4" s="186"/>
      <c r="AA4" s="186"/>
      <c r="AB4" s="187"/>
      <c r="AC4" s="185"/>
      <c r="AD4" s="186"/>
      <c r="AE4" s="187"/>
      <c r="AF4" s="197"/>
      <c r="AG4" s="198"/>
      <c r="AH4" s="199"/>
    </row>
    <row r="5" spans="2:34" ht="12.75" thickBot="1">
      <c r="B5" s="68"/>
      <c r="C5" s="68"/>
      <c r="D5" s="68"/>
      <c r="E5" s="68"/>
      <c r="F5" s="68"/>
      <c r="G5" s="68"/>
      <c r="H5" s="72"/>
      <c r="I5" s="72"/>
      <c r="J5" s="72"/>
      <c r="K5" s="72"/>
      <c r="L5" s="72"/>
      <c r="M5" s="72"/>
      <c r="N5" s="72"/>
      <c r="O5" s="72"/>
      <c r="P5" s="72"/>
      <c r="Q5" s="72"/>
      <c r="R5" s="72"/>
      <c r="S5" s="72"/>
      <c r="T5" s="72"/>
      <c r="U5" s="72"/>
      <c r="V5" s="72"/>
      <c r="W5" s="72"/>
      <c r="X5" s="72"/>
      <c r="Y5" s="72"/>
      <c r="Z5" s="72"/>
      <c r="AA5" s="72"/>
      <c r="AB5" s="72"/>
      <c r="AC5" s="72"/>
      <c r="AD5" s="72"/>
      <c r="AE5" s="72"/>
      <c r="AF5" s="72"/>
      <c r="AG5" s="113" t="s">
        <v>63</v>
      </c>
      <c r="AH5" s="72"/>
    </row>
    <row r="6" spans="2:34" ht="12.75" thickTop="1">
      <c r="B6" s="73"/>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5"/>
    </row>
    <row r="7" spans="2:34">
      <c r="B7" s="76"/>
      <c r="C7" s="216" t="s">
        <v>4</v>
      </c>
      <c r="D7" s="216"/>
      <c r="E7" s="216"/>
      <c r="F7" s="216"/>
      <c r="G7" s="216"/>
      <c r="H7" s="215" t="s">
        <v>78</v>
      </c>
      <c r="I7" s="215"/>
      <c r="J7" s="215"/>
      <c r="K7" s="215"/>
      <c r="N7" s="212" t="s">
        <v>170</v>
      </c>
      <c r="O7" s="213"/>
      <c r="P7" s="213"/>
      <c r="Q7" s="214"/>
      <c r="R7" s="215" t="s">
        <v>80</v>
      </c>
      <c r="S7" s="215"/>
      <c r="T7" s="215"/>
      <c r="U7" s="215"/>
      <c r="V7" s="215"/>
      <c r="W7" s="215"/>
      <c r="X7" s="215"/>
      <c r="AA7" s="216" t="s">
        <v>5</v>
      </c>
      <c r="AB7" s="216"/>
      <c r="AC7" s="179">
        <v>2025</v>
      </c>
      <c r="AD7" s="180"/>
      <c r="AE7" s="180"/>
      <c r="AF7" s="180"/>
      <c r="AG7" s="181"/>
      <c r="AH7" s="77"/>
    </row>
    <row r="8" spans="2:34">
      <c r="B8" s="76"/>
      <c r="C8" s="212" t="s">
        <v>6</v>
      </c>
      <c r="D8" s="213"/>
      <c r="E8" s="213"/>
      <c r="F8" s="213"/>
      <c r="G8" s="214"/>
      <c r="H8" s="215" t="s">
        <v>79</v>
      </c>
      <c r="I8" s="215"/>
      <c r="J8" s="215"/>
      <c r="K8" s="215"/>
      <c r="N8" s="216" t="s">
        <v>7</v>
      </c>
      <c r="O8" s="216"/>
      <c r="P8" s="216"/>
      <c r="Q8" s="216"/>
      <c r="R8" s="217" t="s">
        <v>228</v>
      </c>
      <c r="S8" s="218"/>
      <c r="T8" s="218"/>
      <c r="U8" s="218"/>
      <c r="V8" s="218"/>
      <c r="W8" s="218"/>
      <c r="X8" s="218"/>
      <c r="AH8" s="77"/>
    </row>
    <row r="9" spans="2:34">
      <c r="B9" s="76"/>
      <c r="C9" s="216" t="s">
        <v>8</v>
      </c>
      <c r="D9" s="216"/>
      <c r="E9" s="216"/>
      <c r="F9" s="216"/>
      <c r="G9" s="216"/>
      <c r="H9" s="219" t="s">
        <v>174</v>
      </c>
      <c r="I9" s="220"/>
      <c r="J9" s="220"/>
      <c r="K9" s="221"/>
      <c r="N9" s="216" t="s">
        <v>9</v>
      </c>
      <c r="O9" s="216"/>
      <c r="P9" s="216"/>
      <c r="Q9" s="216"/>
      <c r="R9" s="218" t="s">
        <v>81</v>
      </c>
      <c r="S9" s="218"/>
      <c r="T9" s="218"/>
      <c r="U9" s="218"/>
      <c r="V9" s="218"/>
      <c r="W9" s="218"/>
      <c r="X9" s="218"/>
      <c r="AH9" s="77"/>
    </row>
    <row r="10" spans="2:34">
      <c r="B10" s="76"/>
      <c r="V10" s="114"/>
      <c r="Y10" s="70"/>
      <c r="AH10" s="77"/>
    </row>
    <row r="11" spans="2:34" ht="26.65" customHeight="1">
      <c r="B11" s="76"/>
      <c r="C11" s="222" t="s">
        <v>10</v>
      </c>
      <c r="D11" s="222" t="s">
        <v>11</v>
      </c>
      <c r="E11" s="225" t="s">
        <v>12</v>
      </c>
      <c r="F11" s="226"/>
      <c r="G11" s="226"/>
      <c r="H11" s="227"/>
      <c r="I11" s="222" t="s">
        <v>13</v>
      </c>
      <c r="J11" s="222" t="s">
        <v>56</v>
      </c>
      <c r="K11" s="222" t="s">
        <v>53</v>
      </c>
      <c r="L11" s="225" t="s">
        <v>54</v>
      </c>
      <c r="M11" s="226"/>
      <c r="N11" s="226"/>
      <c r="O11" s="226"/>
      <c r="P11" s="226"/>
      <c r="Q11" s="226"/>
      <c r="R11" s="226"/>
      <c r="S11" s="226"/>
      <c r="T11" s="226"/>
      <c r="U11" s="226"/>
      <c r="V11" s="227"/>
      <c r="W11" s="234" t="s">
        <v>55</v>
      </c>
      <c r="X11" s="235"/>
      <c r="Y11" s="235"/>
      <c r="Z11" s="235"/>
      <c r="AA11" s="235"/>
      <c r="AB11" s="235"/>
      <c r="AC11" s="235"/>
      <c r="AD11" s="235"/>
      <c r="AE11" s="235"/>
      <c r="AF11" s="235"/>
      <c r="AG11" s="222" t="s">
        <v>57</v>
      </c>
      <c r="AH11" s="77"/>
    </row>
    <row r="12" spans="2:34" ht="33" customHeight="1">
      <c r="B12" s="76"/>
      <c r="C12" s="223"/>
      <c r="D12" s="223"/>
      <c r="E12" s="222" t="s">
        <v>58</v>
      </c>
      <c r="F12" s="222" t="s">
        <v>14</v>
      </c>
      <c r="G12" s="222" t="s">
        <v>15</v>
      </c>
      <c r="H12" s="222" t="s">
        <v>16</v>
      </c>
      <c r="I12" s="228"/>
      <c r="J12" s="228"/>
      <c r="K12" s="231"/>
      <c r="L12" s="232" t="s">
        <v>27</v>
      </c>
      <c r="M12" s="232" t="s">
        <v>28</v>
      </c>
      <c r="N12" s="232" t="s">
        <v>29</v>
      </c>
      <c r="O12" s="232" t="s">
        <v>30</v>
      </c>
      <c r="P12" s="232" t="s">
        <v>31</v>
      </c>
      <c r="Q12" s="232" t="s">
        <v>32</v>
      </c>
      <c r="R12" s="233" t="s">
        <v>33</v>
      </c>
      <c r="S12" s="232" t="s">
        <v>34</v>
      </c>
      <c r="T12" s="236" t="s">
        <v>35</v>
      </c>
      <c r="U12" s="237"/>
      <c r="V12" s="233" t="s">
        <v>36</v>
      </c>
      <c r="W12" s="222" t="s">
        <v>37</v>
      </c>
      <c r="X12" s="222" t="s">
        <v>59</v>
      </c>
      <c r="Y12" s="222" t="s">
        <v>65</v>
      </c>
      <c r="Z12" s="222" t="s">
        <v>38</v>
      </c>
      <c r="AA12" s="222" t="s">
        <v>39</v>
      </c>
      <c r="AB12" s="222" t="s">
        <v>40</v>
      </c>
      <c r="AC12" s="222" t="s">
        <v>41</v>
      </c>
      <c r="AD12" s="222" t="s">
        <v>42</v>
      </c>
      <c r="AE12" s="222" t="s">
        <v>43</v>
      </c>
      <c r="AF12" s="222" t="s">
        <v>44</v>
      </c>
      <c r="AG12" s="223"/>
      <c r="AH12" s="77"/>
    </row>
    <row r="13" spans="2:34" ht="59.25" customHeight="1">
      <c r="B13" s="76"/>
      <c r="C13" s="224"/>
      <c r="D13" s="224"/>
      <c r="E13" s="230"/>
      <c r="F13" s="229"/>
      <c r="G13" s="229"/>
      <c r="H13" s="230"/>
      <c r="I13" s="224"/>
      <c r="J13" s="229"/>
      <c r="K13" s="224"/>
      <c r="L13" s="232"/>
      <c r="M13" s="232"/>
      <c r="N13" s="232"/>
      <c r="O13" s="232"/>
      <c r="P13" s="232"/>
      <c r="Q13" s="232"/>
      <c r="R13" s="232"/>
      <c r="S13" s="232"/>
      <c r="T13" s="5" t="s">
        <v>45</v>
      </c>
      <c r="U13" s="5" t="s">
        <v>46</v>
      </c>
      <c r="V13" s="232" t="s">
        <v>46</v>
      </c>
      <c r="W13" s="229"/>
      <c r="X13" s="229"/>
      <c r="Y13" s="229"/>
      <c r="Z13" s="229"/>
      <c r="AA13" s="229"/>
      <c r="AB13" s="229"/>
      <c r="AC13" s="229"/>
      <c r="AD13" s="229"/>
      <c r="AE13" s="229"/>
      <c r="AF13" s="229"/>
      <c r="AG13" s="224"/>
      <c r="AH13" s="77"/>
    </row>
    <row r="14" spans="2:34" ht="112.5" customHeight="1">
      <c r="B14" s="76"/>
      <c r="C14" s="27" t="s">
        <v>67</v>
      </c>
      <c r="D14" s="14" t="s">
        <v>68</v>
      </c>
      <c r="E14" s="27" t="s">
        <v>69</v>
      </c>
      <c r="F14" s="7"/>
      <c r="G14" s="4">
        <v>1000</v>
      </c>
      <c r="H14" s="27">
        <v>35771</v>
      </c>
      <c r="I14" s="171">
        <v>1</v>
      </c>
      <c r="J14" s="27" t="s">
        <v>207</v>
      </c>
      <c r="K14" s="16"/>
      <c r="L14" s="17"/>
      <c r="M14" s="18"/>
      <c r="N14" s="17"/>
      <c r="O14" s="17"/>
      <c r="P14" s="17"/>
      <c r="Q14" s="17"/>
      <c r="R14" s="17"/>
      <c r="S14" s="1"/>
      <c r="T14" s="17"/>
      <c r="U14" s="1"/>
      <c r="V14" s="19">
        <f>V15</f>
        <v>1100000000</v>
      </c>
      <c r="W14" s="20"/>
      <c r="X14" s="21"/>
      <c r="Y14" s="21"/>
      <c r="Z14" s="21"/>
      <c r="AA14" s="21"/>
      <c r="AB14" s="21"/>
      <c r="AC14" s="21"/>
      <c r="AD14" s="21"/>
      <c r="AE14" s="21"/>
      <c r="AF14" s="21"/>
      <c r="AG14" s="28"/>
      <c r="AH14" s="77"/>
    </row>
    <row r="15" spans="2:34" ht="153.75" customHeight="1">
      <c r="B15" s="76"/>
      <c r="C15" s="27" t="s">
        <v>70</v>
      </c>
      <c r="D15" s="14" t="s">
        <v>71</v>
      </c>
      <c r="E15" s="27" t="s">
        <v>72</v>
      </c>
      <c r="F15" s="115" t="s">
        <v>73</v>
      </c>
      <c r="G15" s="15">
        <v>0</v>
      </c>
      <c r="H15" s="2">
        <v>2</v>
      </c>
      <c r="I15" s="159">
        <v>1</v>
      </c>
      <c r="J15" s="27" t="s">
        <v>175</v>
      </c>
      <c r="K15" s="15" t="s">
        <v>74</v>
      </c>
      <c r="L15" s="13"/>
      <c r="M15" s="13"/>
      <c r="N15" s="13"/>
      <c r="O15" s="13"/>
      <c r="P15" s="13"/>
      <c r="Q15" s="13"/>
      <c r="R15" s="13"/>
      <c r="S15" s="13"/>
      <c r="T15" s="13"/>
      <c r="U15" s="13"/>
      <c r="V15" s="116">
        <f>V16</f>
        <v>1100000000</v>
      </c>
      <c r="W15" s="13"/>
      <c r="X15" s="21"/>
      <c r="Y15" s="21"/>
      <c r="Z15" s="21"/>
      <c r="AA15" s="21"/>
      <c r="AB15" s="21"/>
      <c r="AC15" s="21"/>
      <c r="AD15" s="21"/>
      <c r="AE15" s="21"/>
      <c r="AF15" s="21"/>
      <c r="AG15" s="28"/>
      <c r="AH15" s="77"/>
    </row>
    <row r="16" spans="2:34" ht="240">
      <c r="B16" s="76"/>
      <c r="C16" s="6"/>
      <c r="D16" s="6"/>
      <c r="E16" s="6"/>
      <c r="F16" s="6"/>
      <c r="G16" s="6"/>
      <c r="H16" s="10"/>
      <c r="I16" s="159"/>
      <c r="J16" s="29"/>
      <c r="K16" s="6"/>
      <c r="L16" s="12"/>
      <c r="M16" s="12"/>
      <c r="N16" s="12"/>
      <c r="O16" s="12"/>
      <c r="P16" s="12"/>
      <c r="Q16" s="12"/>
      <c r="R16" s="12"/>
      <c r="S16" s="3"/>
      <c r="T16" s="12"/>
      <c r="U16" s="12"/>
      <c r="V16" s="22">
        <v>1100000000</v>
      </c>
      <c r="W16" s="4" t="s">
        <v>169</v>
      </c>
      <c r="X16" s="24" t="s">
        <v>75</v>
      </c>
      <c r="Y16" s="24" t="s">
        <v>76</v>
      </c>
      <c r="Z16" s="105">
        <f>439370000+394012000</f>
        <v>833382000</v>
      </c>
      <c r="AA16" s="26" t="s">
        <v>77</v>
      </c>
      <c r="AB16" s="29" t="s">
        <v>203</v>
      </c>
      <c r="AC16" s="2" t="s">
        <v>150</v>
      </c>
      <c r="AD16" s="27" t="s">
        <v>158</v>
      </c>
      <c r="AE16" s="30">
        <v>0.95</v>
      </c>
      <c r="AF16" s="31">
        <v>0.9</v>
      </c>
      <c r="AG16" s="28"/>
      <c r="AH16" s="77"/>
    </row>
    <row r="17" spans="2:34" ht="12.75" thickBot="1">
      <c r="B17" s="82"/>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4"/>
    </row>
    <row r="18" spans="2:34" ht="12.75" thickTop="1"/>
  </sheetData>
  <mergeCells count="53">
    <mergeCell ref="W11:AF11"/>
    <mergeCell ref="AG11:AG13"/>
    <mergeCell ref="S12:S13"/>
    <mergeCell ref="AF12:AF13"/>
    <mergeCell ref="T12:U12"/>
    <mergeCell ref="V12:V13"/>
    <mergeCell ref="W12:W13"/>
    <mergeCell ref="X12:X13"/>
    <mergeCell ref="Y12:Y13"/>
    <mergeCell ref="Z12:Z13"/>
    <mergeCell ref="AA12:AA13"/>
    <mergeCell ref="AB12:AB13"/>
    <mergeCell ref="AC12:AC13"/>
    <mergeCell ref="AD12:AD13"/>
    <mergeCell ref="AE12:AE13"/>
    <mergeCell ref="P12:P13"/>
    <mergeCell ref="Q12:Q13"/>
    <mergeCell ref="R12:R13"/>
    <mergeCell ref="L12:L13"/>
    <mergeCell ref="M12:M13"/>
    <mergeCell ref="N12:N13"/>
    <mergeCell ref="C9:G9"/>
    <mergeCell ref="H9:K9"/>
    <mergeCell ref="N9:Q9"/>
    <mergeCell ref="R9:X9"/>
    <mergeCell ref="C11:C13"/>
    <mergeCell ref="D11:D13"/>
    <mergeCell ref="E11:H11"/>
    <mergeCell ref="I11:I13"/>
    <mergeCell ref="J11:J13"/>
    <mergeCell ref="E12:E13"/>
    <mergeCell ref="F12:F13"/>
    <mergeCell ref="G12:G13"/>
    <mergeCell ref="H12:H13"/>
    <mergeCell ref="K11:K13"/>
    <mergeCell ref="L11:V11"/>
    <mergeCell ref="O12:O13"/>
    <mergeCell ref="B1:D4"/>
    <mergeCell ref="E1:AB4"/>
    <mergeCell ref="C8:G8"/>
    <mergeCell ref="H8:K8"/>
    <mergeCell ref="N8:Q8"/>
    <mergeCell ref="R8:X8"/>
    <mergeCell ref="C7:G7"/>
    <mergeCell ref="H7:K7"/>
    <mergeCell ref="N7:Q7"/>
    <mergeCell ref="R7:X7"/>
    <mergeCell ref="AA7:AB7"/>
    <mergeCell ref="AC7:AG7"/>
    <mergeCell ref="AC1:AE2"/>
    <mergeCell ref="AF1:AH2"/>
    <mergeCell ref="AC3:AE4"/>
    <mergeCell ref="AF3:AH4"/>
  </mergeCells>
  <phoneticPr fontId="8" type="noConversion"/>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17"/>
  <sheetViews>
    <sheetView showGridLines="0" zoomScale="90" zoomScaleNormal="90" workbookViewId="0">
      <selection activeCell="L9" sqref="L9:Q9"/>
    </sheetView>
  </sheetViews>
  <sheetFormatPr baseColWidth="10" defaultColWidth="10.75" defaultRowHeight="12"/>
  <cols>
    <col min="1" max="1" width="1.125" style="71" customWidth="1"/>
    <col min="2" max="2" width="1.375" style="71" customWidth="1"/>
    <col min="3" max="3" width="15.25" style="71" customWidth="1"/>
    <col min="4" max="4" width="9.75" style="71" customWidth="1"/>
    <col min="5" max="5" width="22.375" style="71" customWidth="1"/>
    <col min="6" max="6" width="15.25" style="71" customWidth="1"/>
    <col min="7" max="10" width="6.25" style="71" customWidth="1"/>
    <col min="11" max="11" width="10.75" style="71" customWidth="1"/>
    <col min="12" max="21" width="6.25" style="71" customWidth="1"/>
    <col min="22" max="22" width="12.25" style="71" customWidth="1"/>
    <col min="23" max="23" width="1.75" style="71" customWidth="1"/>
    <col min="24" max="16384" width="10.75" style="71"/>
  </cols>
  <sheetData>
    <row r="2" spans="2:23" ht="25.5" customHeight="1">
      <c r="B2" s="200" t="s">
        <v>66</v>
      </c>
      <c r="C2" s="201"/>
      <c r="D2" s="202"/>
      <c r="E2" s="238" t="s">
        <v>0</v>
      </c>
      <c r="F2" s="238"/>
      <c r="G2" s="238"/>
      <c r="H2" s="238"/>
      <c r="I2" s="238"/>
      <c r="J2" s="238"/>
      <c r="K2" s="238"/>
      <c r="L2" s="238"/>
      <c r="M2" s="238"/>
      <c r="N2" s="238"/>
      <c r="O2" s="238"/>
      <c r="P2" s="238"/>
      <c r="Q2" s="238" t="s">
        <v>1</v>
      </c>
      <c r="R2" s="238"/>
      <c r="S2" s="238"/>
      <c r="T2" s="241" t="s">
        <v>2</v>
      </c>
      <c r="U2" s="241"/>
      <c r="V2" s="241"/>
      <c r="W2" s="241"/>
    </row>
    <row r="3" spans="2:23" ht="16.5" customHeight="1">
      <c r="B3" s="203"/>
      <c r="C3" s="204"/>
      <c r="D3" s="205"/>
      <c r="E3" s="238"/>
      <c r="F3" s="238"/>
      <c r="G3" s="238"/>
      <c r="H3" s="238"/>
      <c r="I3" s="238"/>
      <c r="J3" s="238"/>
      <c r="K3" s="238"/>
      <c r="L3" s="238"/>
      <c r="M3" s="238"/>
      <c r="N3" s="238"/>
      <c r="O3" s="238"/>
      <c r="P3" s="238"/>
      <c r="Q3" s="238"/>
      <c r="R3" s="238"/>
      <c r="S3" s="238"/>
      <c r="T3" s="241"/>
      <c r="U3" s="241"/>
      <c r="V3" s="241"/>
      <c r="W3" s="241"/>
    </row>
    <row r="4" spans="2:23" ht="10.5" customHeight="1">
      <c r="B4" s="203"/>
      <c r="C4" s="204"/>
      <c r="D4" s="205"/>
      <c r="E4" s="238"/>
      <c r="F4" s="238"/>
      <c r="G4" s="238"/>
      <c r="H4" s="238"/>
      <c r="I4" s="238"/>
      <c r="J4" s="238"/>
      <c r="K4" s="238"/>
      <c r="L4" s="238"/>
      <c r="M4" s="238"/>
      <c r="N4" s="238"/>
      <c r="O4" s="238"/>
      <c r="P4" s="238"/>
      <c r="Q4" s="238" t="s">
        <v>3</v>
      </c>
      <c r="R4" s="238"/>
      <c r="S4" s="238"/>
      <c r="T4" s="242">
        <v>45442</v>
      </c>
      <c r="U4" s="242"/>
      <c r="V4" s="242"/>
      <c r="W4" s="242"/>
    </row>
    <row r="5" spans="2:23" ht="16.5" customHeight="1">
      <c r="B5" s="206"/>
      <c r="C5" s="207"/>
      <c r="D5" s="208"/>
      <c r="E5" s="238"/>
      <c r="F5" s="238"/>
      <c r="G5" s="238"/>
      <c r="H5" s="238"/>
      <c r="I5" s="238"/>
      <c r="J5" s="238"/>
      <c r="K5" s="238"/>
      <c r="L5" s="238"/>
      <c r="M5" s="238"/>
      <c r="N5" s="238"/>
      <c r="O5" s="238"/>
      <c r="P5" s="238"/>
      <c r="Q5" s="238"/>
      <c r="R5" s="238"/>
      <c r="S5" s="238"/>
      <c r="T5" s="242"/>
      <c r="U5" s="242"/>
      <c r="V5" s="242"/>
      <c r="W5" s="242"/>
    </row>
    <row r="6" spans="2:23" ht="30.75" customHeight="1" thickBot="1">
      <c r="B6" s="68"/>
      <c r="C6" s="68"/>
      <c r="D6" s="68"/>
      <c r="E6" s="72"/>
      <c r="F6" s="72"/>
      <c r="G6" s="72"/>
      <c r="H6" s="72"/>
      <c r="I6" s="72"/>
      <c r="J6" s="72"/>
      <c r="K6" s="72"/>
      <c r="L6" s="72"/>
      <c r="M6" s="72"/>
      <c r="N6" s="72"/>
      <c r="O6" s="72"/>
      <c r="P6" s="72"/>
      <c r="Q6" s="72"/>
      <c r="R6" s="72"/>
      <c r="S6" s="72"/>
      <c r="T6" s="251" t="s">
        <v>64</v>
      </c>
      <c r="U6" s="251"/>
      <c r="V6" s="251"/>
      <c r="W6" s="72"/>
    </row>
    <row r="7" spans="2:23" ht="12.75" thickTop="1">
      <c r="B7" s="73"/>
      <c r="C7" s="74"/>
      <c r="D7" s="74"/>
      <c r="E7" s="74"/>
      <c r="F7" s="74"/>
      <c r="G7" s="74"/>
      <c r="H7" s="74"/>
      <c r="I7" s="74"/>
      <c r="J7" s="74"/>
      <c r="K7" s="74"/>
      <c r="L7" s="74"/>
      <c r="M7" s="74"/>
      <c r="N7" s="74"/>
      <c r="O7" s="74"/>
      <c r="P7" s="74"/>
      <c r="Q7" s="74"/>
      <c r="R7" s="74"/>
      <c r="S7" s="74"/>
      <c r="T7" s="74"/>
      <c r="U7" s="74"/>
      <c r="V7" s="74"/>
      <c r="W7" s="75"/>
    </row>
    <row r="8" spans="2:23">
      <c r="B8" s="76"/>
      <c r="C8" s="216" t="s">
        <v>4</v>
      </c>
      <c r="D8" s="216"/>
      <c r="E8" s="246" t="s">
        <v>78</v>
      </c>
      <c r="F8" s="247"/>
      <c r="G8" s="70"/>
      <c r="H8" s="212" t="s">
        <v>170</v>
      </c>
      <c r="I8" s="213"/>
      <c r="J8" s="213"/>
      <c r="K8" s="213"/>
      <c r="L8" s="215" t="s">
        <v>80</v>
      </c>
      <c r="M8" s="215"/>
      <c r="N8" s="215"/>
      <c r="O8" s="215"/>
      <c r="P8" s="215"/>
      <c r="Q8" s="215"/>
      <c r="S8" s="69" t="s">
        <v>5</v>
      </c>
      <c r="T8" s="69"/>
      <c r="U8" s="179">
        <v>2025</v>
      </c>
      <c r="V8" s="181"/>
      <c r="W8" s="77"/>
    </row>
    <row r="9" spans="2:23">
      <c r="B9" s="76"/>
      <c r="C9" s="212" t="s">
        <v>6</v>
      </c>
      <c r="D9" s="213"/>
      <c r="E9" s="246" t="s">
        <v>79</v>
      </c>
      <c r="F9" s="247"/>
      <c r="G9" s="70"/>
      <c r="H9" s="212" t="s">
        <v>7</v>
      </c>
      <c r="I9" s="213"/>
      <c r="J9" s="213"/>
      <c r="K9" s="213"/>
      <c r="L9" s="215" t="s">
        <v>228</v>
      </c>
      <c r="M9" s="215"/>
      <c r="N9" s="215"/>
      <c r="O9" s="215"/>
      <c r="P9" s="215"/>
      <c r="Q9" s="215"/>
      <c r="S9" s="78"/>
      <c r="T9" s="78"/>
      <c r="U9" s="78"/>
      <c r="V9" s="78"/>
      <c r="W9" s="77"/>
    </row>
    <row r="10" spans="2:23">
      <c r="B10" s="76"/>
      <c r="C10" s="216" t="s">
        <v>8</v>
      </c>
      <c r="D10" s="216"/>
      <c r="E10" s="248" t="s">
        <v>174</v>
      </c>
      <c r="F10" s="249"/>
      <c r="G10" s="70"/>
      <c r="H10" s="212" t="s">
        <v>9</v>
      </c>
      <c r="I10" s="213"/>
      <c r="J10" s="213"/>
      <c r="K10" s="213"/>
      <c r="L10" s="215" t="s">
        <v>81</v>
      </c>
      <c r="M10" s="215"/>
      <c r="N10" s="215"/>
      <c r="O10" s="215"/>
      <c r="P10" s="215"/>
      <c r="Q10" s="215"/>
      <c r="S10" s="78"/>
      <c r="T10" s="78"/>
      <c r="U10" s="78"/>
      <c r="V10" s="78"/>
      <c r="W10" s="77"/>
    </row>
    <row r="11" spans="2:23">
      <c r="B11" s="76"/>
      <c r="W11" s="77"/>
    </row>
    <row r="12" spans="2:23" ht="34.5" customHeight="1">
      <c r="B12" s="76"/>
      <c r="C12" s="222" t="s">
        <v>10</v>
      </c>
      <c r="D12" s="222" t="s">
        <v>11</v>
      </c>
      <c r="E12" s="222" t="s">
        <v>56</v>
      </c>
      <c r="F12" s="243" t="s">
        <v>61</v>
      </c>
      <c r="G12" s="244"/>
      <c r="H12" s="244"/>
      <c r="I12" s="244"/>
      <c r="J12" s="244"/>
      <c r="K12" s="244"/>
      <c r="L12" s="244"/>
      <c r="M12" s="243" t="s">
        <v>62</v>
      </c>
      <c r="N12" s="244"/>
      <c r="O12" s="244"/>
      <c r="P12" s="244"/>
      <c r="Q12" s="244"/>
      <c r="R12" s="244"/>
      <c r="S12" s="244"/>
      <c r="T12" s="244"/>
      <c r="U12" s="244"/>
      <c r="V12" s="245"/>
      <c r="W12" s="77"/>
    </row>
    <row r="13" spans="2:23" ht="38.25" customHeight="1">
      <c r="B13" s="76"/>
      <c r="C13" s="223"/>
      <c r="D13" s="223"/>
      <c r="E13" s="228"/>
      <c r="F13" s="233" t="s">
        <v>17</v>
      </c>
      <c r="G13" s="233" t="s">
        <v>52</v>
      </c>
      <c r="H13" s="233" t="s">
        <v>18</v>
      </c>
      <c r="I13" s="250" t="s">
        <v>48</v>
      </c>
      <c r="J13" s="250" t="s">
        <v>19</v>
      </c>
      <c r="K13" s="239" t="s">
        <v>60</v>
      </c>
      <c r="L13" s="250" t="s">
        <v>51</v>
      </c>
      <c r="M13" s="250" t="s">
        <v>20</v>
      </c>
      <c r="N13" s="233" t="s">
        <v>21</v>
      </c>
      <c r="O13" s="233" t="s">
        <v>22</v>
      </c>
      <c r="P13" s="233" t="s">
        <v>23</v>
      </c>
      <c r="Q13" s="233" t="s">
        <v>24</v>
      </c>
      <c r="R13" s="233" t="s">
        <v>25</v>
      </c>
      <c r="S13" s="233" t="s">
        <v>26</v>
      </c>
      <c r="T13" s="233" t="s">
        <v>49</v>
      </c>
      <c r="U13" s="233" t="s">
        <v>50</v>
      </c>
      <c r="V13" s="239" t="s">
        <v>60</v>
      </c>
      <c r="W13" s="77"/>
    </row>
    <row r="14" spans="2:23" ht="73.5" customHeight="1">
      <c r="B14" s="76"/>
      <c r="C14" s="224"/>
      <c r="D14" s="224"/>
      <c r="E14" s="229"/>
      <c r="F14" s="233"/>
      <c r="G14" s="233"/>
      <c r="H14" s="233"/>
      <c r="I14" s="250"/>
      <c r="J14" s="250"/>
      <c r="K14" s="240"/>
      <c r="L14" s="250"/>
      <c r="M14" s="250" t="s">
        <v>20</v>
      </c>
      <c r="N14" s="233"/>
      <c r="O14" s="233"/>
      <c r="P14" s="233"/>
      <c r="Q14" s="233"/>
      <c r="R14" s="233"/>
      <c r="S14" s="233"/>
      <c r="T14" s="233"/>
      <c r="U14" s="233"/>
      <c r="V14" s="240"/>
      <c r="W14" s="77"/>
    </row>
    <row r="15" spans="2:23" ht="90" customHeight="1">
      <c r="B15" s="76"/>
      <c r="C15" s="27" t="s">
        <v>70</v>
      </c>
      <c r="D15" s="14" t="s">
        <v>71</v>
      </c>
      <c r="E15" s="27" t="s">
        <v>206</v>
      </c>
      <c r="F15" s="10"/>
      <c r="G15" s="10"/>
      <c r="H15" s="10"/>
      <c r="I15" s="10"/>
      <c r="J15" s="10"/>
      <c r="K15" s="10">
        <v>35771</v>
      </c>
      <c r="L15" s="160">
        <f>K15</f>
        <v>35771</v>
      </c>
      <c r="M15" s="10"/>
      <c r="N15" s="10"/>
      <c r="O15" s="10"/>
      <c r="P15" s="10"/>
      <c r="Q15" s="10"/>
      <c r="R15" s="10"/>
      <c r="S15" s="10"/>
      <c r="T15" s="10"/>
      <c r="U15" s="10"/>
      <c r="V15" s="10">
        <f>K15</f>
        <v>35771</v>
      </c>
      <c r="W15" s="77"/>
    </row>
    <row r="16" spans="2:23" ht="12.75" thickBot="1">
      <c r="B16" s="82"/>
      <c r="C16" s="83"/>
      <c r="D16" s="83"/>
      <c r="E16" s="83"/>
      <c r="F16" s="83"/>
      <c r="G16" s="83"/>
      <c r="H16" s="83"/>
      <c r="I16" s="83"/>
      <c r="J16" s="83"/>
      <c r="K16" s="83"/>
      <c r="L16" s="83"/>
      <c r="M16" s="83"/>
      <c r="N16" s="83"/>
      <c r="O16" s="83"/>
      <c r="P16" s="83"/>
      <c r="Q16" s="83"/>
      <c r="R16" s="83"/>
      <c r="S16" s="83"/>
      <c r="T16" s="83"/>
      <c r="U16" s="83"/>
      <c r="V16" s="83"/>
      <c r="W16" s="84"/>
    </row>
    <row r="17" ht="12.75" thickTop="1"/>
  </sheetData>
  <mergeCells count="42">
    <mergeCell ref="T6:V6"/>
    <mergeCell ref="H9:K9"/>
    <mergeCell ref="H10:K10"/>
    <mergeCell ref="L8:Q8"/>
    <mergeCell ref="L9:Q9"/>
    <mergeCell ref="L10:Q10"/>
    <mergeCell ref="R13:R14"/>
    <mergeCell ref="S13:S14"/>
    <mergeCell ref="T13:T14"/>
    <mergeCell ref="H13:H14"/>
    <mergeCell ref="I13:I14"/>
    <mergeCell ref="J13:J14"/>
    <mergeCell ref="L13:L14"/>
    <mergeCell ref="M13:M14"/>
    <mergeCell ref="N13:N14"/>
    <mergeCell ref="C12:C14"/>
    <mergeCell ref="D12:D14"/>
    <mergeCell ref="E12:E14"/>
    <mergeCell ref="F13:F14"/>
    <mergeCell ref="G13:G14"/>
    <mergeCell ref="C9:D9"/>
    <mergeCell ref="E9:F9"/>
    <mergeCell ref="C10:D10"/>
    <mergeCell ref="E10:F10"/>
    <mergeCell ref="C8:D8"/>
    <mergeCell ref="E8:F8"/>
    <mergeCell ref="B2:D5"/>
    <mergeCell ref="Q2:S3"/>
    <mergeCell ref="Q4:S5"/>
    <mergeCell ref="E2:P5"/>
    <mergeCell ref="V13:V14"/>
    <mergeCell ref="K13:K14"/>
    <mergeCell ref="U13:U14"/>
    <mergeCell ref="O13:O14"/>
    <mergeCell ref="P13:P14"/>
    <mergeCell ref="Q13:Q14"/>
    <mergeCell ref="U8:V8"/>
    <mergeCell ref="T2:W3"/>
    <mergeCell ref="T4:W5"/>
    <mergeCell ref="F12:L12"/>
    <mergeCell ref="M12:V12"/>
    <mergeCell ref="H8:K8"/>
  </mergeCells>
  <phoneticPr fontId="8"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O68" sqref="O68"/>
    </sheetView>
  </sheetViews>
  <sheetFormatPr baseColWidth="10" defaultRowHeight="14.2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H30"/>
  <sheetViews>
    <sheetView showGridLines="0" tabSelected="1" topLeftCell="A19" zoomScale="89" zoomScaleNormal="89" workbookViewId="0">
      <selection activeCell="G19" sqref="G19"/>
    </sheetView>
  </sheetViews>
  <sheetFormatPr baseColWidth="10" defaultColWidth="10.75" defaultRowHeight="12"/>
  <cols>
    <col min="1" max="1" width="1.125" style="85" customWidth="1"/>
    <col min="2" max="2" width="1.375" style="85" customWidth="1"/>
    <col min="3" max="3" width="22.25" style="85" customWidth="1"/>
    <col min="4" max="4" width="12.25" style="85" bestFit="1" customWidth="1"/>
    <col min="5" max="5" width="20.625" style="85" customWidth="1"/>
    <col min="6" max="6" width="12.75" style="85" customWidth="1"/>
    <col min="7" max="8" width="8.75" style="85" customWidth="1"/>
    <col min="9" max="9" width="9" style="85" customWidth="1"/>
    <col min="10" max="10" width="65.125" style="85" customWidth="1"/>
    <col min="11" max="11" width="14.125" style="85" customWidth="1"/>
    <col min="12" max="12" width="7.375" style="85" customWidth="1"/>
    <col min="13" max="13" width="6.75" style="85" customWidth="1"/>
    <col min="14" max="14" width="8.25" style="85" customWidth="1"/>
    <col min="15" max="15" width="7.375" style="85" customWidth="1"/>
    <col min="16" max="16" width="8.25" style="85" customWidth="1"/>
    <col min="17" max="17" width="8.375" style="85" customWidth="1"/>
    <col min="18" max="18" width="8.25" style="85" customWidth="1"/>
    <col min="19" max="19" width="13.125" style="85" customWidth="1"/>
    <col min="20" max="20" width="9.25" style="85" customWidth="1"/>
    <col min="21" max="21" width="6.375" style="85" customWidth="1"/>
    <col min="22" max="22" width="17.125" style="85" bestFit="1" customWidth="1"/>
    <col min="23" max="23" width="10" style="94" customWidth="1"/>
    <col min="24" max="24" width="17.375" style="85" bestFit="1" customWidth="1"/>
    <col min="25" max="25" width="20.25" style="85" customWidth="1"/>
    <col min="26" max="26" width="15.125" style="85" bestFit="1" customWidth="1"/>
    <col min="27" max="27" width="41.25" style="85" customWidth="1"/>
    <col min="28" max="28" width="52.75" style="94" customWidth="1"/>
    <col min="29" max="29" width="18.625" style="94" customWidth="1"/>
    <col min="30" max="30" width="19.375" style="94" customWidth="1"/>
    <col min="31" max="31" width="8.75" style="94" customWidth="1"/>
    <col min="32" max="32" width="7.75" style="94" customWidth="1"/>
    <col min="33" max="33" width="25" style="94" customWidth="1"/>
    <col min="34" max="34" width="1.75" style="85" customWidth="1"/>
    <col min="35" max="16384" width="10.75" style="85"/>
  </cols>
  <sheetData>
    <row r="1" spans="2:34" ht="25.9" customHeight="1">
      <c r="B1" s="200" t="s">
        <v>66</v>
      </c>
      <c r="C1" s="201"/>
      <c r="D1" s="202"/>
      <c r="E1" s="182" t="s">
        <v>0</v>
      </c>
      <c r="F1" s="183"/>
      <c r="G1" s="183"/>
      <c r="H1" s="183"/>
      <c r="I1" s="183"/>
      <c r="J1" s="183"/>
      <c r="K1" s="183"/>
      <c r="L1" s="183"/>
      <c r="M1" s="183"/>
      <c r="N1" s="183"/>
      <c r="O1" s="183"/>
      <c r="P1" s="183"/>
      <c r="Q1" s="183"/>
      <c r="R1" s="183"/>
      <c r="S1" s="183"/>
      <c r="T1" s="183"/>
      <c r="U1" s="183"/>
      <c r="V1" s="183"/>
      <c r="W1" s="183"/>
      <c r="X1" s="183"/>
      <c r="Y1" s="183"/>
      <c r="Z1" s="183"/>
      <c r="AA1" s="183"/>
      <c r="AB1" s="184"/>
      <c r="AC1" s="182" t="s">
        <v>1</v>
      </c>
      <c r="AD1" s="183"/>
      <c r="AE1" s="184"/>
      <c r="AF1" s="188" t="s">
        <v>2</v>
      </c>
      <c r="AG1" s="189"/>
      <c r="AH1" s="190"/>
    </row>
    <row r="2" spans="2:34" ht="25.9" customHeight="1">
      <c r="B2" s="203"/>
      <c r="C2" s="204"/>
      <c r="D2" s="205"/>
      <c r="E2" s="209"/>
      <c r="F2" s="210"/>
      <c r="G2" s="210"/>
      <c r="H2" s="210"/>
      <c r="I2" s="210"/>
      <c r="J2" s="210"/>
      <c r="K2" s="210"/>
      <c r="L2" s="210"/>
      <c r="M2" s="210"/>
      <c r="N2" s="210"/>
      <c r="O2" s="210"/>
      <c r="P2" s="210"/>
      <c r="Q2" s="210"/>
      <c r="R2" s="210"/>
      <c r="S2" s="210"/>
      <c r="T2" s="210"/>
      <c r="U2" s="210"/>
      <c r="V2" s="210"/>
      <c r="W2" s="210"/>
      <c r="X2" s="210"/>
      <c r="Y2" s="210"/>
      <c r="Z2" s="210"/>
      <c r="AA2" s="210"/>
      <c r="AB2" s="211"/>
      <c r="AC2" s="185"/>
      <c r="AD2" s="186"/>
      <c r="AE2" s="187"/>
      <c r="AF2" s="191"/>
      <c r="AG2" s="192"/>
      <c r="AH2" s="193"/>
    </row>
    <row r="3" spans="2:34" ht="25.9" customHeight="1">
      <c r="B3" s="203"/>
      <c r="C3" s="204"/>
      <c r="D3" s="205"/>
      <c r="E3" s="209"/>
      <c r="F3" s="210"/>
      <c r="G3" s="210"/>
      <c r="H3" s="210"/>
      <c r="I3" s="210"/>
      <c r="J3" s="210"/>
      <c r="K3" s="210"/>
      <c r="L3" s="210"/>
      <c r="M3" s="210"/>
      <c r="N3" s="210"/>
      <c r="O3" s="210"/>
      <c r="P3" s="210"/>
      <c r="Q3" s="210"/>
      <c r="R3" s="210"/>
      <c r="S3" s="210"/>
      <c r="T3" s="210"/>
      <c r="U3" s="210"/>
      <c r="V3" s="210"/>
      <c r="W3" s="210"/>
      <c r="X3" s="210"/>
      <c r="Y3" s="210"/>
      <c r="Z3" s="210"/>
      <c r="AA3" s="210"/>
      <c r="AB3" s="211"/>
      <c r="AC3" s="182" t="s">
        <v>3</v>
      </c>
      <c r="AD3" s="183"/>
      <c r="AE3" s="184"/>
      <c r="AF3" s="194">
        <v>45442</v>
      </c>
      <c r="AG3" s="195"/>
      <c r="AH3" s="196"/>
    </row>
    <row r="4" spans="2:34" ht="25.9" customHeight="1">
      <c r="B4" s="206"/>
      <c r="C4" s="207"/>
      <c r="D4" s="208"/>
      <c r="E4" s="185"/>
      <c r="F4" s="186"/>
      <c r="G4" s="186"/>
      <c r="H4" s="186"/>
      <c r="I4" s="186"/>
      <c r="J4" s="186"/>
      <c r="K4" s="186"/>
      <c r="L4" s="186"/>
      <c r="M4" s="186"/>
      <c r="N4" s="186"/>
      <c r="O4" s="186"/>
      <c r="P4" s="186"/>
      <c r="Q4" s="186"/>
      <c r="R4" s="186"/>
      <c r="S4" s="186"/>
      <c r="T4" s="186"/>
      <c r="U4" s="186"/>
      <c r="V4" s="186"/>
      <c r="W4" s="186"/>
      <c r="X4" s="186"/>
      <c r="Y4" s="186"/>
      <c r="Z4" s="186"/>
      <c r="AA4" s="186"/>
      <c r="AB4" s="187"/>
      <c r="AC4" s="185"/>
      <c r="AD4" s="186"/>
      <c r="AE4" s="187"/>
      <c r="AF4" s="197"/>
      <c r="AG4" s="198"/>
      <c r="AH4" s="199"/>
    </row>
    <row r="5" spans="2:34" ht="12.75" thickBot="1">
      <c r="B5" s="67"/>
      <c r="C5" s="67"/>
      <c r="D5" s="67"/>
      <c r="E5" s="67"/>
      <c r="F5" s="67"/>
      <c r="G5" s="67"/>
      <c r="H5" s="72"/>
      <c r="I5" s="72"/>
      <c r="J5" s="72"/>
      <c r="K5" s="72"/>
      <c r="L5" s="72"/>
      <c r="M5" s="72"/>
      <c r="N5" s="72"/>
      <c r="O5" s="72"/>
      <c r="P5" s="72"/>
      <c r="Q5" s="72"/>
      <c r="R5" s="72"/>
      <c r="S5" s="72"/>
      <c r="T5" s="72"/>
      <c r="U5" s="72"/>
      <c r="V5" s="72"/>
      <c r="W5" s="86"/>
      <c r="X5" s="72"/>
      <c r="Y5" s="72"/>
      <c r="Z5" s="72"/>
      <c r="AA5" s="72"/>
      <c r="AB5" s="86"/>
      <c r="AC5" s="86"/>
      <c r="AD5" s="86"/>
      <c r="AE5" s="86"/>
      <c r="AF5" s="86"/>
      <c r="AG5" s="87" t="s">
        <v>63</v>
      </c>
      <c r="AH5" s="72"/>
    </row>
    <row r="6" spans="2:34" ht="12.75" thickTop="1">
      <c r="B6" s="88"/>
      <c r="C6" s="89"/>
      <c r="D6" s="89"/>
      <c r="E6" s="89"/>
      <c r="F6" s="89"/>
      <c r="G6" s="89"/>
      <c r="H6" s="89"/>
      <c r="I6" s="89"/>
      <c r="J6" s="89"/>
      <c r="K6" s="89"/>
      <c r="L6" s="89"/>
      <c r="M6" s="89"/>
      <c r="N6" s="89"/>
      <c r="O6" s="89"/>
      <c r="P6" s="89"/>
      <c r="Q6" s="89"/>
      <c r="R6" s="89"/>
      <c r="S6" s="89"/>
      <c r="T6" s="89"/>
      <c r="U6" s="89"/>
      <c r="V6" s="89"/>
      <c r="W6" s="90"/>
      <c r="X6" s="89"/>
      <c r="Y6" s="89"/>
      <c r="Z6" s="89"/>
      <c r="AA6" s="89"/>
      <c r="AB6" s="90"/>
      <c r="AC6" s="90"/>
      <c r="AD6" s="90"/>
      <c r="AE6" s="90"/>
      <c r="AF6" s="90"/>
      <c r="AG6" s="90"/>
      <c r="AH6" s="91"/>
    </row>
    <row r="7" spans="2:34">
      <c r="B7" s="92"/>
      <c r="C7" s="216" t="s">
        <v>4</v>
      </c>
      <c r="D7" s="216"/>
      <c r="E7" s="216"/>
      <c r="F7" s="216"/>
      <c r="G7" s="216"/>
      <c r="H7" s="215" t="s">
        <v>78</v>
      </c>
      <c r="I7" s="215"/>
      <c r="J7" s="215"/>
      <c r="K7" s="215"/>
      <c r="N7" s="212" t="s">
        <v>170</v>
      </c>
      <c r="O7" s="213"/>
      <c r="P7" s="213"/>
      <c r="Q7" s="214"/>
      <c r="R7" s="215" t="s">
        <v>118</v>
      </c>
      <c r="S7" s="215"/>
      <c r="T7" s="215"/>
      <c r="U7" s="215"/>
      <c r="V7" s="215"/>
      <c r="W7" s="215"/>
      <c r="X7" s="215"/>
      <c r="AA7" s="216" t="s">
        <v>5</v>
      </c>
      <c r="AB7" s="216"/>
      <c r="AC7" s="179">
        <v>2025</v>
      </c>
      <c r="AD7" s="180"/>
      <c r="AE7" s="180"/>
      <c r="AF7" s="180"/>
      <c r="AG7" s="181"/>
      <c r="AH7" s="93"/>
    </row>
    <row r="8" spans="2:34">
      <c r="B8" s="92"/>
      <c r="C8" s="212" t="s">
        <v>6</v>
      </c>
      <c r="D8" s="213"/>
      <c r="E8" s="213"/>
      <c r="F8" s="213"/>
      <c r="G8" s="214"/>
      <c r="H8" s="215" t="s">
        <v>119</v>
      </c>
      <c r="I8" s="215"/>
      <c r="J8" s="215"/>
      <c r="K8" s="215"/>
      <c r="N8" s="216" t="s">
        <v>7</v>
      </c>
      <c r="O8" s="216"/>
      <c r="P8" s="216"/>
      <c r="Q8" s="216"/>
      <c r="R8" s="218" t="s">
        <v>228</v>
      </c>
      <c r="S8" s="218"/>
      <c r="T8" s="218"/>
      <c r="U8" s="218"/>
      <c r="V8" s="218"/>
      <c r="W8" s="218"/>
      <c r="X8" s="218"/>
      <c r="AH8" s="93"/>
    </row>
    <row r="9" spans="2:34">
      <c r="B9" s="92"/>
      <c r="C9" s="216" t="s">
        <v>8</v>
      </c>
      <c r="D9" s="216"/>
      <c r="E9" s="216"/>
      <c r="F9" s="216"/>
      <c r="G9" s="216"/>
      <c r="H9" s="219" t="s">
        <v>174</v>
      </c>
      <c r="I9" s="220"/>
      <c r="J9" s="220"/>
      <c r="K9" s="221"/>
      <c r="N9" s="216" t="s">
        <v>9</v>
      </c>
      <c r="O9" s="216"/>
      <c r="P9" s="216"/>
      <c r="Q9" s="216"/>
      <c r="R9" s="218" t="s">
        <v>81</v>
      </c>
      <c r="S9" s="218"/>
      <c r="T9" s="218"/>
      <c r="U9" s="218"/>
      <c r="V9" s="218"/>
      <c r="W9" s="218"/>
      <c r="X9" s="218"/>
      <c r="AH9" s="93"/>
    </row>
    <row r="10" spans="2:34">
      <c r="B10" s="92"/>
      <c r="V10" s="95"/>
      <c r="Y10" s="96"/>
      <c r="Z10" s="97"/>
      <c r="AA10" s="97"/>
      <c r="AH10" s="93"/>
    </row>
    <row r="11" spans="2:34" ht="26.65" customHeight="1">
      <c r="B11" s="92"/>
      <c r="C11" s="222" t="s">
        <v>10</v>
      </c>
      <c r="D11" s="222" t="s">
        <v>11</v>
      </c>
      <c r="E11" s="225" t="s">
        <v>12</v>
      </c>
      <c r="F11" s="226"/>
      <c r="G11" s="226"/>
      <c r="H11" s="227"/>
      <c r="I11" s="222" t="s">
        <v>13</v>
      </c>
      <c r="J11" s="222" t="s">
        <v>56</v>
      </c>
      <c r="K11" s="222" t="s">
        <v>53</v>
      </c>
      <c r="L11" s="225" t="s">
        <v>54</v>
      </c>
      <c r="M11" s="226"/>
      <c r="N11" s="226"/>
      <c r="O11" s="226"/>
      <c r="P11" s="226"/>
      <c r="Q11" s="226"/>
      <c r="R11" s="226"/>
      <c r="S11" s="226"/>
      <c r="T11" s="226"/>
      <c r="U11" s="226"/>
      <c r="V11" s="227"/>
      <c r="W11" s="234" t="s">
        <v>55</v>
      </c>
      <c r="X11" s="235"/>
      <c r="Y11" s="235"/>
      <c r="Z11" s="235"/>
      <c r="AA11" s="235"/>
      <c r="AB11" s="235"/>
      <c r="AC11" s="235"/>
      <c r="AD11" s="235"/>
      <c r="AE11" s="235"/>
      <c r="AF11" s="235"/>
      <c r="AG11" s="222" t="s">
        <v>57</v>
      </c>
      <c r="AH11" s="93"/>
    </row>
    <row r="12" spans="2:34" ht="33" customHeight="1">
      <c r="B12" s="92"/>
      <c r="C12" s="223"/>
      <c r="D12" s="223"/>
      <c r="E12" s="222" t="s">
        <v>58</v>
      </c>
      <c r="F12" s="222" t="s">
        <v>14</v>
      </c>
      <c r="G12" s="222" t="s">
        <v>15</v>
      </c>
      <c r="H12" s="222" t="s">
        <v>16</v>
      </c>
      <c r="I12" s="228"/>
      <c r="J12" s="228"/>
      <c r="K12" s="253"/>
      <c r="L12" s="232" t="s">
        <v>27</v>
      </c>
      <c r="M12" s="232" t="s">
        <v>28</v>
      </c>
      <c r="N12" s="232" t="s">
        <v>29</v>
      </c>
      <c r="O12" s="232" t="s">
        <v>30</v>
      </c>
      <c r="P12" s="232" t="s">
        <v>31</v>
      </c>
      <c r="Q12" s="232" t="s">
        <v>32</v>
      </c>
      <c r="R12" s="233" t="s">
        <v>33</v>
      </c>
      <c r="S12" s="232" t="s">
        <v>34</v>
      </c>
      <c r="T12" s="236" t="s">
        <v>35</v>
      </c>
      <c r="U12" s="237"/>
      <c r="V12" s="233" t="s">
        <v>36</v>
      </c>
      <c r="W12" s="222" t="s">
        <v>37</v>
      </c>
      <c r="X12" s="222" t="s">
        <v>59</v>
      </c>
      <c r="Y12" s="222" t="s">
        <v>65</v>
      </c>
      <c r="Z12" s="222" t="s">
        <v>38</v>
      </c>
      <c r="AA12" s="222" t="s">
        <v>39</v>
      </c>
      <c r="AB12" s="222" t="s">
        <v>40</v>
      </c>
      <c r="AC12" s="222" t="s">
        <v>41</v>
      </c>
      <c r="AD12" s="222" t="s">
        <v>42</v>
      </c>
      <c r="AE12" s="222" t="s">
        <v>43</v>
      </c>
      <c r="AF12" s="222" t="s">
        <v>44</v>
      </c>
      <c r="AG12" s="223"/>
      <c r="AH12" s="93"/>
    </row>
    <row r="13" spans="2:34" ht="59.25" customHeight="1">
      <c r="B13" s="92"/>
      <c r="C13" s="254"/>
      <c r="D13" s="254"/>
      <c r="E13" s="230"/>
      <c r="F13" s="229"/>
      <c r="G13" s="229"/>
      <c r="H13" s="230"/>
      <c r="I13" s="254"/>
      <c r="J13" s="229"/>
      <c r="K13" s="254"/>
      <c r="L13" s="232"/>
      <c r="M13" s="232"/>
      <c r="N13" s="232"/>
      <c r="O13" s="232"/>
      <c r="P13" s="232"/>
      <c r="Q13" s="232"/>
      <c r="R13" s="232"/>
      <c r="S13" s="232"/>
      <c r="T13" s="5" t="s">
        <v>45</v>
      </c>
      <c r="U13" s="5" t="s">
        <v>46</v>
      </c>
      <c r="V13" s="232" t="s">
        <v>46</v>
      </c>
      <c r="W13" s="229"/>
      <c r="X13" s="229"/>
      <c r="Y13" s="229"/>
      <c r="Z13" s="229"/>
      <c r="AA13" s="229"/>
      <c r="AB13" s="229"/>
      <c r="AC13" s="229"/>
      <c r="AD13" s="229"/>
      <c r="AE13" s="229"/>
      <c r="AF13" s="229"/>
      <c r="AG13" s="252"/>
      <c r="AH13" s="93"/>
    </row>
    <row r="14" spans="2:34" ht="72.75">
      <c r="B14" s="92"/>
      <c r="C14" s="161" t="s">
        <v>176</v>
      </c>
      <c r="D14" s="162" t="s">
        <v>82</v>
      </c>
      <c r="E14" s="161" t="s">
        <v>83</v>
      </c>
      <c r="F14" s="170"/>
      <c r="G14" s="15">
        <v>53</v>
      </c>
      <c r="H14" s="27">
        <v>50</v>
      </c>
      <c r="I14" s="172">
        <v>1</v>
      </c>
      <c r="J14" s="32">
        <v>4</v>
      </c>
      <c r="K14" s="8"/>
      <c r="L14" s="98"/>
      <c r="M14" s="98"/>
      <c r="N14" s="98"/>
      <c r="O14" s="98"/>
      <c r="P14" s="98"/>
      <c r="Q14" s="98"/>
      <c r="R14" s="99"/>
      <c r="S14" s="100"/>
      <c r="T14" s="98"/>
      <c r="U14" s="98"/>
      <c r="V14" s="101">
        <f>V15+V17+V19+V21+V23+V25+V27</f>
        <v>14852816261</v>
      </c>
      <c r="W14" s="20"/>
      <c r="X14" s="9"/>
      <c r="Y14" s="9"/>
      <c r="Z14" s="9"/>
      <c r="AA14" s="9"/>
      <c r="AB14" s="21"/>
      <c r="AC14" s="21"/>
      <c r="AD14" s="21"/>
      <c r="AE14" s="21"/>
      <c r="AF14" s="21"/>
      <c r="AG14" s="10"/>
      <c r="AH14" s="93"/>
    </row>
    <row r="15" spans="2:34" ht="409.5" customHeight="1">
      <c r="B15" s="92"/>
      <c r="C15" s="27" t="s">
        <v>177</v>
      </c>
      <c r="D15" s="23" t="s">
        <v>85</v>
      </c>
      <c r="E15" s="27" t="s">
        <v>86</v>
      </c>
      <c r="F15" s="2" t="s">
        <v>73</v>
      </c>
      <c r="G15" s="15">
        <v>3054</v>
      </c>
      <c r="H15" s="285">
        <v>3482</v>
      </c>
      <c r="I15" s="286">
        <v>0.87</v>
      </c>
      <c r="J15" s="287" t="s">
        <v>208</v>
      </c>
      <c r="K15" s="15" t="s">
        <v>74</v>
      </c>
      <c r="L15" s="102"/>
      <c r="M15" s="102"/>
      <c r="N15" s="102"/>
      <c r="O15" s="102"/>
      <c r="P15" s="102"/>
      <c r="Q15" s="102"/>
      <c r="R15" s="103"/>
      <c r="S15" s="103"/>
      <c r="T15" s="102"/>
      <c r="U15" s="102"/>
      <c r="V15" s="104">
        <f>V16</f>
        <v>2100000000</v>
      </c>
      <c r="W15" s="13"/>
      <c r="X15" s="9"/>
      <c r="Y15" s="9"/>
      <c r="Z15" s="9"/>
      <c r="AA15" s="9"/>
      <c r="AB15" s="21"/>
      <c r="AC15" s="21"/>
      <c r="AD15" s="21"/>
      <c r="AE15" s="21"/>
      <c r="AF15" s="21"/>
      <c r="AG15" s="10"/>
      <c r="AH15" s="93"/>
    </row>
    <row r="16" spans="2:34" ht="60.75" customHeight="1">
      <c r="B16" s="92"/>
      <c r="C16" s="6"/>
      <c r="D16" s="6"/>
      <c r="E16" s="6"/>
      <c r="F16" s="6"/>
      <c r="G16" s="6"/>
      <c r="H16" s="10"/>
      <c r="I16" s="6"/>
      <c r="J16" s="32"/>
      <c r="K16" s="11"/>
      <c r="L16" s="12"/>
      <c r="M16" s="12"/>
      <c r="N16" s="12"/>
      <c r="O16" s="12"/>
      <c r="P16" s="12"/>
      <c r="Q16" s="12"/>
      <c r="R16" s="12"/>
      <c r="S16" s="3"/>
      <c r="T16" s="12"/>
      <c r="U16" s="12"/>
      <c r="V16" s="22">
        <v>2100000000</v>
      </c>
      <c r="W16" s="4" t="s">
        <v>169</v>
      </c>
      <c r="X16" s="24" t="s">
        <v>87</v>
      </c>
      <c r="Y16" s="24" t="s">
        <v>151</v>
      </c>
      <c r="Z16" s="105">
        <v>2017802408</v>
      </c>
      <c r="AA16" s="33" t="s">
        <v>88</v>
      </c>
      <c r="AB16" s="34" t="s">
        <v>209</v>
      </c>
      <c r="AC16" s="35" t="s">
        <v>152</v>
      </c>
      <c r="AD16" s="35" t="s">
        <v>156</v>
      </c>
      <c r="AE16" s="36">
        <v>1</v>
      </c>
      <c r="AF16" s="36">
        <v>1</v>
      </c>
      <c r="AG16" s="10"/>
      <c r="AH16" s="93"/>
    </row>
    <row r="17" spans="2:34" ht="81.599999999999994" customHeight="1">
      <c r="B17" s="92"/>
      <c r="C17" s="27" t="s">
        <v>89</v>
      </c>
      <c r="D17" s="25" t="s">
        <v>90</v>
      </c>
      <c r="E17" s="27" t="s">
        <v>91</v>
      </c>
      <c r="F17" s="2" t="s">
        <v>73</v>
      </c>
      <c r="G17" s="4">
        <v>1</v>
      </c>
      <c r="H17" s="2">
        <v>1</v>
      </c>
      <c r="I17" s="30">
        <v>1</v>
      </c>
      <c r="J17" s="34" t="s">
        <v>210</v>
      </c>
      <c r="K17" s="15" t="s">
        <v>74</v>
      </c>
      <c r="L17" s="13"/>
      <c r="M17" s="13"/>
      <c r="N17" s="13"/>
      <c r="O17" s="13"/>
      <c r="P17" s="13"/>
      <c r="Q17" s="13"/>
      <c r="R17" s="13"/>
      <c r="S17" s="13"/>
      <c r="T17" s="13"/>
      <c r="U17" s="13"/>
      <c r="V17" s="104">
        <f>V18</f>
        <v>450000000</v>
      </c>
      <c r="W17" s="13"/>
      <c r="X17" s="9"/>
      <c r="Y17" s="9"/>
      <c r="Z17" s="9"/>
      <c r="AA17" s="9"/>
      <c r="AB17" s="21"/>
      <c r="AC17" s="37"/>
      <c r="AD17" s="37"/>
      <c r="AE17" s="37"/>
      <c r="AF17" s="37"/>
      <c r="AG17" s="10"/>
      <c r="AH17" s="93"/>
    </row>
    <row r="18" spans="2:34" ht="60">
      <c r="B18" s="92"/>
      <c r="C18" s="6"/>
      <c r="D18" s="6"/>
      <c r="E18" s="6"/>
      <c r="F18" s="6"/>
      <c r="G18" s="6"/>
      <c r="H18" s="10"/>
      <c r="I18" s="6"/>
      <c r="J18" s="11"/>
      <c r="K18" s="11"/>
      <c r="L18" s="12"/>
      <c r="M18" s="12"/>
      <c r="N18" s="12"/>
      <c r="O18" s="12"/>
      <c r="P18" s="12"/>
      <c r="Q18" s="12"/>
      <c r="R18" s="12"/>
      <c r="S18" s="3"/>
      <c r="T18" s="12"/>
      <c r="U18" s="12"/>
      <c r="V18" s="22">
        <v>450000000</v>
      </c>
      <c r="W18" s="4" t="s">
        <v>169</v>
      </c>
      <c r="X18" s="24" t="s">
        <v>92</v>
      </c>
      <c r="Y18" s="24" t="s">
        <v>93</v>
      </c>
      <c r="Z18" s="105">
        <f>1558617592/3</f>
        <v>519539197.33333331</v>
      </c>
      <c r="AA18" s="24" t="s">
        <v>94</v>
      </c>
      <c r="AB18" s="29" t="s">
        <v>211</v>
      </c>
      <c r="AC18" s="35" t="s">
        <v>150</v>
      </c>
      <c r="AD18" s="35" t="s">
        <v>153</v>
      </c>
      <c r="AE18" s="36">
        <v>1</v>
      </c>
      <c r="AF18" s="36">
        <v>1</v>
      </c>
      <c r="AG18" s="10"/>
      <c r="AH18" s="93"/>
    </row>
    <row r="19" spans="2:34" ht="409.15" customHeight="1">
      <c r="B19" s="92"/>
      <c r="C19" s="27" t="s">
        <v>95</v>
      </c>
      <c r="D19" s="25" t="s">
        <v>96</v>
      </c>
      <c r="E19" s="27" t="s">
        <v>97</v>
      </c>
      <c r="F19" s="2" t="s">
        <v>73</v>
      </c>
      <c r="G19" s="15">
        <v>0</v>
      </c>
      <c r="H19" s="27">
        <v>5</v>
      </c>
      <c r="I19" s="38">
        <v>1</v>
      </c>
      <c r="J19" s="34" t="s">
        <v>212</v>
      </c>
      <c r="K19" s="15" t="s">
        <v>74</v>
      </c>
      <c r="L19" s="13"/>
      <c r="M19" s="13"/>
      <c r="N19" s="13"/>
      <c r="O19" s="13"/>
      <c r="P19" s="13"/>
      <c r="Q19" s="13"/>
      <c r="R19" s="13"/>
      <c r="S19" s="13"/>
      <c r="T19" s="13"/>
      <c r="U19" s="13"/>
      <c r="V19" s="104">
        <f>V20</f>
        <v>2250000000</v>
      </c>
      <c r="W19" s="13"/>
      <c r="X19" s="9"/>
      <c r="Y19" s="9"/>
      <c r="Z19" s="9"/>
      <c r="AA19" s="9"/>
      <c r="AB19" s="37"/>
      <c r="AC19" s="37"/>
      <c r="AD19" s="37"/>
      <c r="AE19" s="37"/>
      <c r="AF19" s="37"/>
      <c r="AG19" s="10"/>
      <c r="AH19" s="93"/>
    </row>
    <row r="20" spans="2:34" ht="48" customHeight="1">
      <c r="B20" s="92"/>
      <c r="C20" s="6"/>
      <c r="D20" s="6"/>
      <c r="E20" s="6"/>
      <c r="F20" s="6"/>
      <c r="G20" s="6"/>
      <c r="H20" s="10"/>
      <c r="I20" s="6"/>
      <c r="J20" s="11"/>
      <c r="K20" s="11"/>
      <c r="L20" s="12"/>
      <c r="M20" s="12"/>
      <c r="N20" s="12"/>
      <c r="O20" s="12"/>
      <c r="P20" s="12"/>
      <c r="Q20" s="12"/>
      <c r="R20" s="12"/>
      <c r="S20" s="3"/>
      <c r="T20" s="12"/>
      <c r="U20" s="12"/>
      <c r="V20" s="22">
        <v>2250000000</v>
      </c>
      <c r="W20" s="4" t="s">
        <v>169</v>
      </c>
      <c r="X20" s="24" t="s">
        <v>98</v>
      </c>
      <c r="Y20" s="24" t="s">
        <v>99</v>
      </c>
      <c r="Z20" s="106">
        <f>1558617592/2+(1560360000-394012000)</f>
        <v>1945656796</v>
      </c>
      <c r="AA20" s="24" t="s">
        <v>213</v>
      </c>
      <c r="AB20" s="34" t="s">
        <v>214</v>
      </c>
      <c r="AC20" s="35" t="s">
        <v>154</v>
      </c>
      <c r="AD20" s="35" t="s">
        <v>155</v>
      </c>
      <c r="AE20" s="31">
        <v>1</v>
      </c>
      <c r="AF20" s="31">
        <v>1</v>
      </c>
      <c r="AG20" s="10"/>
      <c r="AH20" s="93"/>
    </row>
    <row r="21" spans="2:34" ht="322.14999999999998" customHeight="1">
      <c r="B21" s="92"/>
      <c r="C21" s="27" t="s">
        <v>100</v>
      </c>
      <c r="D21" s="25" t="s">
        <v>101</v>
      </c>
      <c r="E21" s="27" t="s">
        <v>102</v>
      </c>
      <c r="F21" s="2" t="s">
        <v>73</v>
      </c>
      <c r="G21" s="15">
        <v>0</v>
      </c>
      <c r="H21" s="27">
        <v>455</v>
      </c>
      <c r="I21" s="38">
        <v>0.54</v>
      </c>
      <c r="J21" s="39" t="s">
        <v>215</v>
      </c>
      <c r="K21" s="15" t="s">
        <v>74</v>
      </c>
      <c r="L21" s="13"/>
      <c r="M21" s="13"/>
      <c r="N21" s="13"/>
      <c r="O21" s="13"/>
      <c r="P21" s="13"/>
      <c r="Q21" s="13"/>
      <c r="R21" s="13"/>
      <c r="S21" s="13"/>
      <c r="T21" s="13"/>
      <c r="U21" s="13"/>
      <c r="V21" s="104">
        <f>V22</f>
        <v>1350000000</v>
      </c>
      <c r="W21" s="13"/>
      <c r="X21" s="9"/>
      <c r="Y21" s="9"/>
      <c r="Z21" s="9"/>
      <c r="AA21" s="9"/>
      <c r="AB21" s="21"/>
      <c r="AC21" s="37"/>
      <c r="AD21" s="37"/>
      <c r="AE21" s="37"/>
      <c r="AF21" s="37"/>
      <c r="AG21" s="10"/>
      <c r="AH21" s="93"/>
    </row>
    <row r="22" spans="2:34" ht="230.45" customHeight="1">
      <c r="B22" s="92"/>
      <c r="C22" s="6"/>
      <c r="D22" s="6"/>
      <c r="E22" s="6"/>
      <c r="F22" s="6"/>
      <c r="G22" s="6"/>
      <c r="H22" s="10"/>
      <c r="I22" s="6"/>
      <c r="J22" s="11"/>
      <c r="K22" s="11"/>
      <c r="L22" s="12"/>
      <c r="M22" s="12"/>
      <c r="N22" s="12"/>
      <c r="O22" s="12"/>
      <c r="P22" s="12"/>
      <c r="Q22" s="12"/>
      <c r="R22" s="12"/>
      <c r="S22" s="3"/>
      <c r="T22" s="12"/>
      <c r="U22" s="12"/>
      <c r="V22" s="22">
        <v>1350000000</v>
      </c>
      <c r="W22" s="4" t="s">
        <v>169</v>
      </c>
      <c r="X22" s="24" t="s">
        <v>87</v>
      </c>
      <c r="Y22" s="24" t="s">
        <v>103</v>
      </c>
      <c r="Z22" s="106">
        <f>398000000+120000000+25200000+21000000</f>
        <v>564200000</v>
      </c>
      <c r="AA22" s="45" t="s">
        <v>104</v>
      </c>
      <c r="AB22" s="34" t="s">
        <v>216</v>
      </c>
      <c r="AC22" s="2" t="s">
        <v>150</v>
      </c>
      <c r="AD22" s="41" t="s">
        <v>160</v>
      </c>
      <c r="AE22" s="30">
        <v>1</v>
      </c>
      <c r="AF22" s="31">
        <v>1</v>
      </c>
      <c r="AG22" s="28" t="s">
        <v>161</v>
      </c>
      <c r="AH22" s="93"/>
    </row>
    <row r="23" spans="2:34" ht="81.599999999999994" customHeight="1">
      <c r="B23" s="92"/>
      <c r="C23" s="27" t="s">
        <v>178</v>
      </c>
      <c r="D23" s="25" t="s">
        <v>105</v>
      </c>
      <c r="E23" s="27" t="s">
        <v>106</v>
      </c>
      <c r="F23" s="2" t="s">
        <v>107</v>
      </c>
      <c r="G23" s="15" t="s">
        <v>179</v>
      </c>
      <c r="H23" s="15" t="s">
        <v>231</v>
      </c>
      <c r="I23" s="30">
        <v>1</v>
      </c>
      <c r="J23" s="163" t="s">
        <v>217</v>
      </c>
      <c r="K23" s="15" t="s">
        <v>74</v>
      </c>
      <c r="L23" s="13"/>
      <c r="M23" s="13"/>
      <c r="N23" s="13"/>
      <c r="O23" s="13"/>
      <c r="P23" s="13"/>
      <c r="Q23" s="13"/>
      <c r="R23" s="13"/>
      <c r="S23" s="13"/>
      <c r="T23" s="13"/>
      <c r="U23" s="13"/>
      <c r="V23" s="104">
        <f>V24</f>
        <v>2062816261</v>
      </c>
      <c r="W23" s="13"/>
      <c r="X23" s="9"/>
      <c r="Y23" s="9"/>
      <c r="Z23" s="9"/>
      <c r="AA23" s="9"/>
      <c r="AB23" s="21"/>
      <c r="AC23" s="37"/>
      <c r="AD23" s="37"/>
      <c r="AE23" s="37"/>
      <c r="AF23" s="37"/>
      <c r="AG23" s="10"/>
      <c r="AH23" s="93"/>
    </row>
    <row r="24" spans="2:34" ht="216">
      <c r="B24" s="92"/>
      <c r="C24" s="6"/>
      <c r="D24" s="6"/>
      <c r="E24" s="6"/>
      <c r="F24" s="6"/>
      <c r="G24" s="6"/>
      <c r="H24" s="10"/>
      <c r="I24" s="6"/>
      <c r="J24" s="163"/>
      <c r="K24" s="11"/>
      <c r="L24" s="12"/>
      <c r="M24" s="12"/>
      <c r="N24" s="12"/>
      <c r="O24" s="12"/>
      <c r="P24" s="12"/>
      <c r="Q24" s="12"/>
      <c r="R24" s="12"/>
      <c r="S24" s="3"/>
      <c r="T24" s="12"/>
      <c r="U24" s="12"/>
      <c r="V24" s="22">
        <v>2062816261</v>
      </c>
      <c r="W24" s="4" t="s">
        <v>169</v>
      </c>
      <c r="X24" s="24" t="s">
        <v>108</v>
      </c>
      <c r="Y24" s="24" t="s">
        <v>109</v>
      </c>
      <c r="Z24" s="105">
        <v>271000000</v>
      </c>
      <c r="AA24" s="40" t="s">
        <v>109</v>
      </c>
      <c r="AB24" s="29" t="s">
        <v>218</v>
      </c>
      <c r="AC24" s="41" t="s">
        <v>152</v>
      </c>
      <c r="AD24" s="41" t="s">
        <v>157</v>
      </c>
      <c r="AE24" s="30">
        <v>1</v>
      </c>
      <c r="AF24" s="30">
        <v>1</v>
      </c>
      <c r="AG24" s="35" t="s">
        <v>204</v>
      </c>
      <c r="AH24" s="93"/>
    </row>
    <row r="25" spans="2:34" ht="220.5" customHeight="1">
      <c r="B25" s="92"/>
      <c r="C25" s="27" t="s">
        <v>180</v>
      </c>
      <c r="D25" s="25" t="s">
        <v>110</v>
      </c>
      <c r="E25" s="27" t="s">
        <v>111</v>
      </c>
      <c r="F25" s="15" t="s">
        <v>73</v>
      </c>
      <c r="G25" s="15">
        <v>177</v>
      </c>
      <c r="H25" s="15">
        <v>513</v>
      </c>
      <c r="I25" s="30">
        <v>0.74</v>
      </c>
      <c r="J25" s="34" t="s">
        <v>219</v>
      </c>
      <c r="K25" s="15" t="s">
        <v>74</v>
      </c>
      <c r="L25" s="13"/>
      <c r="M25" s="13"/>
      <c r="N25" s="13"/>
      <c r="O25" s="13"/>
      <c r="P25" s="13"/>
      <c r="Q25" s="13"/>
      <c r="R25" s="13"/>
      <c r="S25" s="13"/>
      <c r="T25" s="13"/>
      <c r="U25" s="13"/>
      <c r="V25" s="104">
        <f>V26</f>
        <v>640000000</v>
      </c>
      <c r="W25" s="13"/>
      <c r="X25" s="9"/>
      <c r="Y25" s="9"/>
      <c r="Z25" s="9"/>
      <c r="AA25" s="9"/>
      <c r="AB25" s="21"/>
      <c r="AC25" s="37"/>
      <c r="AD25" s="37"/>
      <c r="AE25" s="37"/>
      <c r="AF25" s="37"/>
      <c r="AG25" s="10"/>
      <c r="AH25" s="93"/>
    </row>
    <row r="26" spans="2:34" ht="104.25" customHeight="1">
      <c r="B26" s="92"/>
      <c r="C26" s="6"/>
      <c r="D26" s="6"/>
      <c r="E26" s="6"/>
      <c r="F26" s="6"/>
      <c r="G26" s="6"/>
      <c r="H26" s="10"/>
      <c r="I26" s="6"/>
      <c r="J26" s="11"/>
      <c r="K26" s="11"/>
      <c r="L26" s="12"/>
      <c r="M26" s="12"/>
      <c r="N26" s="12"/>
      <c r="O26" s="12"/>
      <c r="P26" s="12"/>
      <c r="Q26" s="12"/>
      <c r="R26" s="12"/>
      <c r="S26" s="3"/>
      <c r="T26" s="12"/>
      <c r="U26" s="12"/>
      <c r="V26" s="22">
        <v>640000000</v>
      </c>
      <c r="W26" s="4" t="s">
        <v>169</v>
      </c>
      <c r="X26" s="24" t="s">
        <v>108</v>
      </c>
      <c r="Y26" s="24" t="s">
        <v>109</v>
      </c>
      <c r="Z26" s="107">
        <v>300000000</v>
      </c>
      <c r="AA26" s="40" t="s">
        <v>109</v>
      </c>
      <c r="AB26" s="29" t="s">
        <v>219</v>
      </c>
      <c r="AC26" s="41" t="s">
        <v>152</v>
      </c>
      <c r="AD26" s="41" t="s">
        <v>157</v>
      </c>
      <c r="AE26" s="42">
        <v>1</v>
      </c>
      <c r="AF26" s="42">
        <v>1</v>
      </c>
      <c r="AG26" s="35" t="s">
        <v>204</v>
      </c>
      <c r="AH26" s="93"/>
    </row>
    <row r="27" spans="2:34" ht="192" customHeight="1">
      <c r="B27" s="92"/>
      <c r="C27" s="27" t="s">
        <v>112</v>
      </c>
      <c r="D27" s="25" t="s">
        <v>113</v>
      </c>
      <c r="E27" s="27" t="s">
        <v>114</v>
      </c>
      <c r="F27" s="27" t="s">
        <v>73</v>
      </c>
      <c r="G27" s="15">
        <v>0</v>
      </c>
      <c r="H27" s="27">
        <v>13</v>
      </c>
      <c r="I27" s="173">
        <v>0.86</v>
      </c>
      <c r="J27" s="34" t="s">
        <v>220</v>
      </c>
      <c r="K27" s="15" t="s">
        <v>74</v>
      </c>
      <c r="L27" s="13"/>
      <c r="M27" s="13"/>
      <c r="N27" s="13"/>
      <c r="O27" s="13"/>
      <c r="P27" s="13"/>
      <c r="Q27" s="13"/>
      <c r="R27" s="13"/>
      <c r="S27" s="13"/>
      <c r="T27" s="13"/>
      <c r="U27" s="13"/>
      <c r="V27" s="104">
        <f>V28</f>
        <v>6000000000</v>
      </c>
      <c r="W27" s="13"/>
      <c r="X27" s="9"/>
      <c r="Y27" s="9"/>
      <c r="Z27" s="9"/>
      <c r="AA27" s="9"/>
      <c r="AB27" s="21"/>
      <c r="AC27" s="37"/>
      <c r="AD27" s="37"/>
      <c r="AE27" s="37"/>
      <c r="AF27" s="37"/>
      <c r="AG27" s="10"/>
      <c r="AH27" s="93"/>
    </row>
    <row r="28" spans="2:34" ht="190.15" customHeight="1">
      <c r="B28" s="92"/>
      <c r="C28" s="6"/>
      <c r="D28" s="6"/>
      <c r="E28" s="6"/>
      <c r="F28" s="6"/>
      <c r="G28" s="6"/>
      <c r="H28" s="10"/>
      <c r="I28" s="6"/>
      <c r="J28" s="11"/>
      <c r="K28" s="11"/>
      <c r="L28" s="12"/>
      <c r="M28" s="12"/>
      <c r="N28" s="12"/>
      <c r="O28" s="12"/>
      <c r="P28" s="12"/>
      <c r="Q28" s="12"/>
      <c r="R28" s="12"/>
      <c r="S28" s="3"/>
      <c r="T28" s="12"/>
      <c r="U28" s="12"/>
      <c r="V28" s="22">
        <v>6000000000</v>
      </c>
      <c r="W28" s="4" t="s">
        <v>169</v>
      </c>
      <c r="X28" s="24" t="s">
        <v>115</v>
      </c>
      <c r="Y28" s="108" t="s">
        <v>116</v>
      </c>
      <c r="Z28" s="108">
        <v>960000000</v>
      </c>
      <c r="AA28" s="26" t="s">
        <v>117</v>
      </c>
      <c r="AB28" s="34" t="s">
        <v>220</v>
      </c>
      <c r="AC28" s="41" t="s">
        <v>150</v>
      </c>
      <c r="AD28" s="41" t="s">
        <v>159</v>
      </c>
      <c r="AE28" s="43">
        <v>1</v>
      </c>
      <c r="AF28" s="44">
        <v>1</v>
      </c>
      <c r="AG28" s="10"/>
      <c r="AH28" s="93"/>
    </row>
    <row r="29" spans="2:34" ht="12.75" thickBot="1">
      <c r="B29" s="109"/>
      <c r="C29" s="110"/>
      <c r="D29" s="110"/>
      <c r="E29" s="110"/>
      <c r="F29" s="110"/>
      <c r="G29" s="110"/>
      <c r="H29" s="110"/>
      <c r="I29" s="110"/>
      <c r="J29" s="110"/>
      <c r="K29" s="110"/>
      <c r="L29" s="110"/>
      <c r="M29" s="110"/>
      <c r="N29" s="110"/>
      <c r="O29" s="110"/>
      <c r="P29" s="110"/>
      <c r="Q29" s="110"/>
      <c r="R29" s="110"/>
      <c r="S29" s="110"/>
      <c r="T29" s="110"/>
      <c r="U29" s="110"/>
      <c r="V29" s="110"/>
      <c r="W29" s="111"/>
      <c r="X29" s="110"/>
      <c r="Y29" s="110"/>
      <c r="Z29" s="110"/>
      <c r="AA29" s="110"/>
      <c r="AB29" s="111"/>
      <c r="AC29" s="111"/>
      <c r="AD29" s="111"/>
      <c r="AE29" s="111"/>
      <c r="AF29" s="111"/>
      <c r="AG29" s="111"/>
      <c r="AH29" s="112"/>
    </row>
    <row r="30" spans="2:34" ht="12.75" thickTop="1"/>
  </sheetData>
  <mergeCells count="53">
    <mergeCell ref="AC7:AG7"/>
    <mergeCell ref="B1:D4"/>
    <mergeCell ref="E1:AB4"/>
    <mergeCell ref="AC1:AE2"/>
    <mergeCell ref="AF1:AH2"/>
    <mergeCell ref="AC3:AE4"/>
    <mergeCell ref="AF3:AH4"/>
    <mergeCell ref="C7:G7"/>
    <mergeCell ref="H7:K7"/>
    <mergeCell ref="N7:Q7"/>
    <mergeCell ref="R7:X7"/>
    <mergeCell ref="AA7:AB7"/>
    <mergeCell ref="C8:G8"/>
    <mergeCell ref="H8:K8"/>
    <mergeCell ref="N8:Q8"/>
    <mergeCell ref="R8:X8"/>
    <mergeCell ref="C9:G9"/>
    <mergeCell ref="H9:K9"/>
    <mergeCell ref="N9:Q9"/>
    <mergeCell ref="R9:X9"/>
    <mergeCell ref="C11:C13"/>
    <mergeCell ref="D11:D13"/>
    <mergeCell ref="E11:H11"/>
    <mergeCell ref="I11:I13"/>
    <mergeCell ref="J11:J13"/>
    <mergeCell ref="L11:V11"/>
    <mergeCell ref="W11:AF11"/>
    <mergeCell ref="AG11:AG13"/>
    <mergeCell ref="E12:E13"/>
    <mergeCell ref="F12:F13"/>
    <mergeCell ref="G12:G13"/>
    <mergeCell ref="H12:H13"/>
    <mergeCell ref="L12:L13"/>
    <mergeCell ref="M12:M13"/>
    <mergeCell ref="N12:N13"/>
    <mergeCell ref="K11:K13"/>
    <mergeCell ref="AA12:AA13"/>
    <mergeCell ref="O12:O13"/>
    <mergeCell ref="P12:P13"/>
    <mergeCell ref="Q12:Q13"/>
    <mergeCell ref="R12:R13"/>
    <mergeCell ref="S12:S13"/>
    <mergeCell ref="T12:U12"/>
    <mergeCell ref="V12:V13"/>
    <mergeCell ref="W12:W13"/>
    <mergeCell ref="X12:X13"/>
    <mergeCell ref="AE12:AE13"/>
    <mergeCell ref="AF12:AF13"/>
    <mergeCell ref="Y12:Y13"/>
    <mergeCell ref="Z12:Z13"/>
    <mergeCell ref="AB12:AB13"/>
    <mergeCell ref="AC12:AC13"/>
    <mergeCell ref="AD12:AD13"/>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W22"/>
  <sheetViews>
    <sheetView showGridLines="0" zoomScale="87" zoomScaleNormal="87" workbookViewId="0">
      <selection activeCell="E11" sqref="E11:E13"/>
    </sheetView>
  </sheetViews>
  <sheetFormatPr baseColWidth="10" defaultColWidth="10.75" defaultRowHeight="12"/>
  <cols>
    <col min="1" max="1" width="1.125" style="71" customWidth="1"/>
    <col min="2" max="2" width="1.375" style="71" customWidth="1"/>
    <col min="3" max="3" width="15.25" style="71" customWidth="1"/>
    <col min="4" max="4" width="9.75" style="165" customWidth="1"/>
    <col min="5" max="5" width="68.75" style="71" customWidth="1"/>
    <col min="6" max="6" width="15.25" style="71" customWidth="1"/>
    <col min="7" max="10" width="6.25" style="71" customWidth="1"/>
    <col min="11" max="11" width="10.75" style="71" customWidth="1"/>
    <col min="12" max="21" width="6.25" style="71" customWidth="1"/>
    <col min="22" max="22" width="12.25" style="71" customWidth="1"/>
    <col min="23" max="23" width="1.75" style="71" customWidth="1"/>
    <col min="24" max="16384" width="10.75" style="71"/>
  </cols>
  <sheetData>
    <row r="1" spans="2:23" ht="25.5" customHeight="1">
      <c r="B1" s="200" t="s">
        <v>66</v>
      </c>
      <c r="C1" s="201"/>
      <c r="D1" s="202"/>
      <c r="E1" s="238" t="s">
        <v>0</v>
      </c>
      <c r="F1" s="238"/>
      <c r="G1" s="238"/>
      <c r="H1" s="238"/>
      <c r="I1" s="238"/>
      <c r="J1" s="238"/>
      <c r="K1" s="238"/>
      <c r="L1" s="238"/>
      <c r="M1" s="238"/>
      <c r="N1" s="238"/>
      <c r="O1" s="238"/>
      <c r="P1" s="238"/>
      <c r="Q1" s="238" t="s">
        <v>1</v>
      </c>
      <c r="R1" s="238"/>
      <c r="S1" s="238"/>
      <c r="T1" s="241" t="s">
        <v>2</v>
      </c>
      <c r="U1" s="241"/>
      <c r="V1" s="241"/>
      <c r="W1" s="241"/>
    </row>
    <row r="2" spans="2:23" ht="25.5" customHeight="1">
      <c r="B2" s="203"/>
      <c r="C2" s="204"/>
      <c r="D2" s="205"/>
      <c r="E2" s="238"/>
      <c r="F2" s="238"/>
      <c r="G2" s="238"/>
      <c r="H2" s="238"/>
      <c r="I2" s="238"/>
      <c r="J2" s="238"/>
      <c r="K2" s="238"/>
      <c r="L2" s="238"/>
      <c r="M2" s="238"/>
      <c r="N2" s="238"/>
      <c r="O2" s="238"/>
      <c r="P2" s="238"/>
      <c r="Q2" s="238"/>
      <c r="R2" s="238"/>
      <c r="S2" s="238"/>
      <c r="T2" s="241"/>
      <c r="U2" s="241"/>
      <c r="V2" s="241"/>
      <c r="W2" s="241"/>
    </row>
    <row r="3" spans="2:23" ht="25.5" customHeight="1">
      <c r="B3" s="203"/>
      <c r="C3" s="204"/>
      <c r="D3" s="205"/>
      <c r="E3" s="238"/>
      <c r="F3" s="238"/>
      <c r="G3" s="238"/>
      <c r="H3" s="238"/>
      <c r="I3" s="238"/>
      <c r="J3" s="238"/>
      <c r="K3" s="238"/>
      <c r="L3" s="238"/>
      <c r="M3" s="238"/>
      <c r="N3" s="238"/>
      <c r="O3" s="238"/>
      <c r="P3" s="238"/>
      <c r="Q3" s="238" t="s">
        <v>3</v>
      </c>
      <c r="R3" s="238"/>
      <c r="S3" s="238"/>
      <c r="T3" s="242">
        <v>45442</v>
      </c>
      <c r="U3" s="242"/>
      <c r="V3" s="242"/>
      <c r="W3" s="242"/>
    </row>
    <row r="4" spans="2:23" ht="25.5" customHeight="1">
      <c r="B4" s="206"/>
      <c r="C4" s="207"/>
      <c r="D4" s="208"/>
      <c r="E4" s="238"/>
      <c r="F4" s="238"/>
      <c r="G4" s="238"/>
      <c r="H4" s="238"/>
      <c r="I4" s="238"/>
      <c r="J4" s="238"/>
      <c r="K4" s="238"/>
      <c r="L4" s="238"/>
      <c r="M4" s="238"/>
      <c r="N4" s="238"/>
      <c r="O4" s="238"/>
      <c r="P4" s="238"/>
      <c r="Q4" s="238"/>
      <c r="R4" s="238"/>
      <c r="S4" s="238"/>
      <c r="T4" s="242"/>
      <c r="U4" s="242"/>
      <c r="V4" s="242"/>
      <c r="W4" s="242"/>
    </row>
    <row r="5" spans="2:23" ht="30.75" customHeight="1" thickBot="1">
      <c r="B5" s="68"/>
      <c r="C5" s="68"/>
      <c r="D5" s="68"/>
      <c r="E5" s="72"/>
      <c r="F5" s="72"/>
      <c r="G5" s="72"/>
      <c r="H5" s="72"/>
      <c r="I5" s="72"/>
      <c r="J5" s="72"/>
      <c r="K5" s="72"/>
      <c r="L5" s="72"/>
      <c r="M5" s="72"/>
      <c r="N5" s="72"/>
      <c r="O5" s="72"/>
      <c r="P5" s="72"/>
      <c r="Q5" s="72"/>
      <c r="R5" s="72"/>
      <c r="S5" s="72"/>
      <c r="T5" s="251" t="s">
        <v>64</v>
      </c>
      <c r="U5" s="251"/>
      <c r="V5" s="251"/>
      <c r="W5" s="72"/>
    </row>
    <row r="6" spans="2:23" ht="12.75" thickTop="1">
      <c r="B6" s="73"/>
      <c r="C6" s="74"/>
      <c r="D6" s="164"/>
      <c r="E6" s="74"/>
      <c r="F6" s="74"/>
      <c r="G6" s="74"/>
      <c r="H6" s="74"/>
      <c r="I6" s="74"/>
      <c r="J6" s="74"/>
      <c r="K6" s="74"/>
      <c r="L6" s="74"/>
      <c r="M6" s="74"/>
      <c r="N6" s="74"/>
      <c r="O6" s="74"/>
      <c r="P6" s="74"/>
      <c r="Q6" s="74"/>
      <c r="R6" s="74"/>
      <c r="S6" s="74"/>
      <c r="T6" s="74"/>
      <c r="U6" s="74"/>
      <c r="V6" s="74"/>
      <c r="W6" s="75"/>
    </row>
    <row r="7" spans="2:23">
      <c r="B7" s="76"/>
      <c r="C7" s="216" t="s">
        <v>4</v>
      </c>
      <c r="D7" s="216"/>
      <c r="E7" s="246" t="s">
        <v>78</v>
      </c>
      <c r="F7" s="247"/>
      <c r="G7" s="70"/>
      <c r="H7" s="212" t="s">
        <v>170</v>
      </c>
      <c r="I7" s="213"/>
      <c r="J7" s="213"/>
      <c r="K7" s="213"/>
      <c r="L7" s="215" t="s">
        <v>80</v>
      </c>
      <c r="M7" s="215"/>
      <c r="N7" s="215"/>
      <c r="O7" s="215"/>
      <c r="P7" s="215"/>
      <c r="Q7" s="215"/>
      <c r="S7" s="69" t="s">
        <v>5</v>
      </c>
      <c r="T7" s="69"/>
      <c r="U7" s="179">
        <v>2025</v>
      </c>
      <c r="V7" s="181"/>
      <c r="W7" s="77"/>
    </row>
    <row r="8" spans="2:23">
      <c r="B8" s="76"/>
      <c r="C8" s="212" t="s">
        <v>6</v>
      </c>
      <c r="D8" s="213"/>
      <c r="E8" s="246" t="s">
        <v>79</v>
      </c>
      <c r="F8" s="247"/>
      <c r="G8" s="70"/>
      <c r="H8" s="212" t="s">
        <v>7</v>
      </c>
      <c r="I8" s="213"/>
      <c r="J8" s="213"/>
      <c r="K8" s="213"/>
      <c r="L8" s="215" t="s">
        <v>230</v>
      </c>
      <c r="M8" s="215"/>
      <c r="N8" s="215"/>
      <c r="O8" s="215"/>
      <c r="P8" s="215"/>
      <c r="Q8" s="215"/>
      <c r="S8" s="78"/>
      <c r="T8" s="78"/>
      <c r="U8" s="78"/>
      <c r="V8" s="78"/>
      <c r="W8" s="77"/>
    </row>
    <row r="9" spans="2:23">
      <c r="B9" s="76"/>
      <c r="C9" s="216" t="s">
        <v>8</v>
      </c>
      <c r="D9" s="216"/>
      <c r="E9" s="248" t="s">
        <v>174</v>
      </c>
      <c r="F9" s="249"/>
      <c r="G9" s="70"/>
      <c r="H9" s="212" t="s">
        <v>9</v>
      </c>
      <c r="I9" s="213"/>
      <c r="J9" s="213"/>
      <c r="K9" s="213"/>
      <c r="L9" s="215" t="s">
        <v>81</v>
      </c>
      <c r="M9" s="215"/>
      <c r="N9" s="215"/>
      <c r="O9" s="215"/>
      <c r="P9" s="215"/>
      <c r="Q9" s="215"/>
      <c r="S9" s="78"/>
      <c r="T9" s="78"/>
      <c r="U9" s="78"/>
      <c r="V9" s="78"/>
      <c r="W9" s="77"/>
    </row>
    <row r="10" spans="2:23">
      <c r="B10" s="76"/>
      <c r="W10" s="77"/>
    </row>
    <row r="11" spans="2:23" ht="34.5" customHeight="1">
      <c r="B11" s="76"/>
      <c r="C11" s="222" t="s">
        <v>10</v>
      </c>
      <c r="D11" s="222" t="s">
        <v>11</v>
      </c>
      <c r="E11" s="222" t="s">
        <v>56</v>
      </c>
      <c r="F11" s="243" t="s">
        <v>61</v>
      </c>
      <c r="G11" s="244"/>
      <c r="H11" s="244"/>
      <c r="I11" s="244"/>
      <c r="J11" s="244"/>
      <c r="K11" s="244"/>
      <c r="L11" s="244"/>
      <c r="M11" s="243" t="s">
        <v>62</v>
      </c>
      <c r="N11" s="244"/>
      <c r="O11" s="244"/>
      <c r="P11" s="244"/>
      <c r="Q11" s="244"/>
      <c r="R11" s="244"/>
      <c r="S11" s="244"/>
      <c r="T11" s="244"/>
      <c r="U11" s="244"/>
      <c r="V11" s="245"/>
      <c r="W11" s="77"/>
    </row>
    <row r="12" spans="2:23" ht="38.25" customHeight="1">
      <c r="B12" s="76"/>
      <c r="C12" s="223"/>
      <c r="D12" s="223"/>
      <c r="E12" s="228"/>
      <c r="F12" s="233" t="s">
        <v>17</v>
      </c>
      <c r="G12" s="233" t="s">
        <v>52</v>
      </c>
      <c r="H12" s="233" t="s">
        <v>18</v>
      </c>
      <c r="I12" s="250" t="s">
        <v>48</v>
      </c>
      <c r="J12" s="250" t="s">
        <v>19</v>
      </c>
      <c r="K12" s="239" t="s">
        <v>60</v>
      </c>
      <c r="L12" s="250" t="s">
        <v>51</v>
      </c>
      <c r="M12" s="250" t="s">
        <v>20</v>
      </c>
      <c r="N12" s="233" t="s">
        <v>21</v>
      </c>
      <c r="O12" s="233" t="s">
        <v>22</v>
      </c>
      <c r="P12" s="233" t="s">
        <v>23</v>
      </c>
      <c r="Q12" s="233" t="s">
        <v>24</v>
      </c>
      <c r="R12" s="233" t="s">
        <v>25</v>
      </c>
      <c r="S12" s="233" t="s">
        <v>26</v>
      </c>
      <c r="T12" s="233" t="s">
        <v>49</v>
      </c>
      <c r="U12" s="233" t="s">
        <v>50</v>
      </c>
      <c r="V12" s="239" t="s">
        <v>60</v>
      </c>
      <c r="W12" s="77"/>
    </row>
    <row r="13" spans="2:23" ht="73.5" customHeight="1">
      <c r="B13" s="76"/>
      <c r="C13" s="224"/>
      <c r="D13" s="255"/>
      <c r="E13" s="229"/>
      <c r="F13" s="233"/>
      <c r="G13" s="233"/>
      <c r="H13" s="233"/>
      <c r="I13" s="250"/>
      <c r="J13" s="250"/>
      <c r="K13" s="240"/>
      <c r="L13" s="250"/>
      <c r="M13" s="250" t="s">
        <v>20</v>
      </c>
      <c r="N13" s="233"/>
      <c r="O13" s="233"/>
      <c r="P13" s="233"/>
      <c r="Q13" s="233"/>
      <c r="R13" s="233"/>
      <c r="S13" s="233"/>
      <c r="T13" s="233"/>
      <c r="U13" s="233"/>
      <c r="V13" s="240"/>
      <c r="W13" s="77"/>
    </row>
    <row r="14" spans="2:23" ht="223.9" customHeight="1">
      <c r="B14" s="76"/>
      <c r="C14" s="27" t="s">
        <v>84</v>
      </c>
      <c r="D14" s="23" t="s">
        <v>85</v>
      </c>
      <c r="E14" s="79" t="s">
        <v>208</v>
      </c>
      <c r="F14" s="10"/>
      <c r="G14" s="10">
        <f>600*20</f>
        <v>12000</v>
      </c>
      <c r="H14" s="10"/>
      <c r="I14" s="10"/>
      <c r="J14" s="10"/>
      <c r="K14" s="10">
        <f>52*30</f>
        <v>1560</v>
      </c>
      <c r="L14" s="80">
        <f>SUM(F14:K14)</f>
        <v>13560</v>
      </c>
      <c r="M14" s="10"/>
      <c r="N14" s="10"/>
      <c r="O14" s="10"/>
      <c r="P14" s="10"/>
      <c r="Q14" s="10"/>
      <c r="R14" s="10"/>
      <c r="S14" s="10"/>
      <c r="T14" s="10"/>
      <c r="U14" s="10"/>
      <c r="V14" s="10">
        <f>L14</f>
        <v>13560</v>
      </c>
      <c r="W14" s="77"/>
    </row>
    <row r="15" spans="2:23" ht="90" customHeight="1">
      <c r="B15" s="76"/>
      <c r="C15" s="27" t="s">
        <v>89</v>
      </c>
      <c r="D15" s="23" t="s">
        <v>90</v>
      </c>
      <c r="E15" s="79" t="s">
        <v>205</v>
      </c>
      <c r="F15" s="10" t="s">
        <v>120</v>
      </c>
      <c r="G15" s="10" t="s">
        <v>120</v>
      </c>
      <c r="H15" s="10"/>
      <c r="I15" s="10"/>
      <c r="J15" s="10"/>
      <c r="K15" s="10">
        <v>3169</v>
      </c>
      <c r="L15" s="80">
        <f t="shared" ref="L15:L20" si="0">SUM(F15:K15)</f>
        <v>3169</v>
      </c>
      <c r="M15" s="10"/>
      <c r="N15" s="10"/>
      <c r="O15" s="10"/>
      <c r="P15" s="10"/>
      <c r="Q15" s="10"/>
      <c r="R15" s="10"/>
      <c r="S15" s="10"/>
      <c r="T15" s="10"/>
      <c r="U15" s="10"/>
      <c r="V15" s="10"/>
      <c r="W15" s="77"/>
    </row>
    <row r="16" spans="2:23" ht="409.6" customHeight="1">
      <c r="B16" s="76"/>
      <c r="C16" s="27" t="s">
        <v>95</v>
      </c>
      <c r="D16" s="23" t="s">
        <v>96</v>
      </c>
      <c r="E16" s="79" t="s">
        <v>221</v>
      </c>
      <c r="F16" s="10"/>
      <c r="G16" s="10"/>
      <c r="H16" s="10"/>
      <c r="I16" s="10"/>
      <c r="J16" s="10"/>
      <c r="K16" s="10">
        <f>55742+3390+5000+11947+3169</f>
        <v>79248</v>
      </c>
      <c r="L16" s="80">
        <f t="shared" si="0"/>
        <v>79248</v>
      </c>
      <c r="M16" s="10"/>
      <c r="N16" s="10"/>
      <c r="O16" s="10"/>
      <c r="P16" s="10"/>
      <c r="Q16" s="10"/>
      <c r="R16" s="10"/>
      <c r="S16" s="10"/>
      <c r="T16" s="10"/>
      <c r="U16" s="10"/>
      <c r="V16" s="10">
        <f>L16</f>
        <v>79248</v>
      </c>
      <c r="W16" s="77"/>
    </row>
    <row r="17" spans="2:23" ht="358.15" customHeight="1">
      <c r="B17" s="76"/>
      <c r="C17" s="27" t="s">
        <v>100</v>
      </c>
      <c r="D17" s="23" t="s">
        <v>101</v>
      </c>
      <c r="E17" s="81" t="s">
        <v>216</v>
      </c>
      <c r="F17" s="10"/>
      <c r="G17" s="10"/>
      <c r="H17" s="10"/>
      <c r="I17" s="10"/>
      <c r="J17" s="10"/>
      <c r="K17" s="10">
        <v>700</v>
      </c>
      <c r="L17" s="80">
        <f t="shared" si="0"/>
        <v>700</v>
      </c>
      <c r="M17" s="10"/>
      <c r="N17" s="10"/>
      <c r="O17" s="10"/>
      <c r="P17" s="10"/>
      <c r="Q17" s="10"/>
      <c r="R17" s="10"/>
      <c r="S17" s="10"/>
      <c r="T17" s="10"/>
      <c r="U17" s="10"/>
      <c r="V17" s="10">
        <f>L17</f>
        <v>700</v>
      </c>
      <c r="W17" s="77"/>
    </row>
    <row r="18" spans="2:23" ht="90" customHeight="1">
      <c r="B18" s="76"/>
      <c r="C18" s="27" t="s">
        <v>178</v>
      </c>
      <c r="D18" s="23" t="s">
        <v>105</v>
      </c>
      <c r="E18" s="79" t="s">
        <v>218</v>
      </c>
      <c r="F18" s="10"/>
      <c r="G18" s="10"/>
      <c r="H18" s="10"/>
      <c r="I18" s="10"/>
      <c r="J18" s="10"/>
      <c r="K18" s="28" t="s">
        <v>60</v>
      </c>
      <c r="L18" s="80">
        <f t="shared" si="0"/>
        <v>0</v>
      </c>
      <c r="M18" s="10"/>
      <c r="N18" s="10"/>
      <c r="O18" s="10"/>
      <c r="P18" s="10"/>
      <c r="Q18" s="10"/>
      <c r="R18" s="10"/>
      <c r="S18" s="10"/>
      <c r="T18" s="10"/>
      <c r="U18" s="10"/>
      <c r="V18" s="10">
        <f>L18</f>
        <v>0</v>
      </c>
      <c r="W18" s="77"/>
    </row>
    <row r="19" spans="2:23" ht="90" customHeight="1">
      <c r="B19" s="76"/>
      <c r="C19" s="27" t="s">
        <v>180</v>
      </c>
      <c r="D19" s="23" t="s">
        <v>110</v>
      </c>
      <c r="E19" s="79" t="s">
        <v>222</v>
      </c>
      <c r="F19" s="10"/>
      <c r="G19" s="10"/>
      <c r="H19" s="10"/>
      <c r="I19" s="10"/>
      <c r="J19" s="10"/>
      <c r="K19" s="28" t="s">
        <v>60</v>
      </c>
      <c r="L19" s="80">
        <f t="shared" si="0"/>
        <v>0</v>
      </c>
      <c r="M19" s="10"/>
      <c r="N19" s="10"/>
      <c r="O19" s="10"/>
      <c r="P19" s="10"/>
      <c r="Q19" s="10"/>
      <c r="R19" s="10"/>
      <c r="S19" s="10"/>
      <c r="T19" s="10"/>
      <c r="U19" s="10"/>
      <c r="V19" s="10">
        <f>L19</f>
        <v>0</v>
      </c>
      <c r="W19" s="77"/>
    </row>
    <row r="20" spans="2:23" ht="90" customHeight="1">
      <c r="B20" s="76"/>
      <c r="C20" s="27" t="s">
        <v>112</v>
      </c>
      <c r="D20" s="23" t="s">
        <v>113</v>
      </c>
      <c r="E20" s="79" t="s">
        <v>223</v>
      </c>
      <c r="F20" s="10"/>
      <c r="G20" s="10"/>
      <c r="H20" s="10"/>
      <c r="I20" s="10"/>
      <c r="J20" s="10"/>
      <c r="K20" s="10">
        <f>9979+10065+8353+12525+10560+4373</f>
        <v>55855</v>
      </c>
      <c r="L20" s="80">
        <f t="shared" si="0"/>
        <v>55855</v>
      </c>
      <c r="M20" s="10"/>
      <c r="N20" s="10"/>
      <c r="O20" s="10"/>
      <c r="P20" s="10"/>
      <c r="Q20" s="10"/>
      <c r="R20" s="10"/>
      <c r="S20" s="10"/>
      <c r="T20" s="10"/>
      <c r="U20" s="10"/>
      <c r="V20" s="10">
        <f>L20</f>
        <v>55855</v>
      </c>
      <c r="W20" s="77"/>
    </row>
    <row r="21" spans="2:23" ht="12.75" thickBot="1">
      <c r="B21" s="82"/>
      <c r="C21" s="83"/>
      <c r="D21" s="166"/>
      <c r="E21" s="83"/>
      <c r="F21" s="83"/>
      <c r="G21" s="83"/>
      <c r="H21" s="83"/>
      <c r="I21" s="83"/>
      <c r="J21" s="83"/>
      <c r="K21" s="83"/>
      <c r="L21" s="83"/>
      <c r="M21" s="83"/>
      <c r="N21" s="83"/>
      <c r="O21" s="83"/>
      <c r="P21" s="83"/>
      <c r="Q21" s="83"/>
      <c r="R21" s="83"/>
      <c r="S21" s="83"/>
      <c r="T21" s="83"/>
      <c r="U21" s="83"/>
      <c r="V21" s="83"/>
      <c r="W21" s="84"/>
    </row>
    <row r="22" spans="2:23" ht="12.75" thickTop="1"/>
  </sheetData>
  <mergeCells count="42">
    <mergeCell ref="B1:D4"/>
    <mergeCell ref="E1:P4"/>
    <mergeCell ref="Q1:S2"/>
    <mergeCell ref="T1:W2"/>
    <mergeCell ref="Q3:S4"/>
    <mergeCell ref="T3:W4"/>
    <mergeCell ref="T5:V5"/>
    <mergeCell ref="C7:D7"/>
    <mergeCell ref="E7:F7"/>
    <mergeCell ref="H7:K7"/>
    <mergeCell ref="L7:Q7"/>
    <mergeCell ref="U7:V7"/>
    <mergeCell ref="C8:D8"/>
    <mergeCell ref="E8:F8"/>
    <mergeCell ref="H8:K8"/>
    <mergeCell ref="L8:Q8"/>
    <mergeCell ref="C9:D9"/>
    <mergeCell ref="E9:F9"/>
    <mergeCell ref="H9:K9"/>
    <mergeCell ref="L9:Q9"/>
    <mergeCell ref="C11:C13"/>
    <mergeCell ref="D11:D13"/>
    <mergeCell ref="E11:E13"/>
    <mergeCell ref="F11:L11"/>
    <mergeCell ref="M11:V11"/>
    <mergeCell ref="F12:F13"/>
    <mergeCell ref="G12:G13"/>
    <mergeCell ref="H12:H13"/>
    <mergeCell ref="I12:I13"/>
    <mergeCell ref="J12:J13"/>
    <mergeCell ref="V12:V13"/>
    <mergeCell ref="K12:K13"/>
    <mergeCell ref="L12:L13"/>
    <mergeCell ref="M12:M13"/>
    <mergeCell ref="N12:N13"/>
    <mergeCell ref="O12:O13"/>
    <mergeCell ref="U12:U13"/>
    <mergeCell ref="P12:P13"/>
    <mergeCell ref="Q12:Q13"/>
    <mergeCell ref="R12:R13"/>
    <mergeCell ref="S12:S13"/>
    <mergeCell ref="T12:T13"/>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topLeftCell="CF1" workbookViewId="0">
      <selection activeCell="CI26" sqref="CI26"/>
    </sheetView>
  </sheetViews>
  <sheetFormatPr baseColWidth="10" defaultRowHeight="14.25"/>
  <cols>
    <col min="33" max="40" width="0" hidden="1"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9218" r:id="rId4">
          <objectPr defaultSize="0" autoPict="0" r:id="rId5">
            <anchor moveWithCells="1">
              <from>
                <xdr:col>40</xdr:col>
                <xdr:colOff>542925</xdr:colOff>
                <xdr:row>2</xdr:row>
                <xdr:rowOff>28575</xdr:rowOff>
              </from>
              <to>
                <xdr:col>47</xdr:col>
                <xdr:colOff>619125</xdr:colOff>
                <xdr:row>11</xdr:row>
                <xdr:rowOff>161925</xdr:rowOff>
              </to>
            </anchor>
          </objectPr>
        </oleObject>
      </mc:Choice>
      <mc:Fallback>
        <oleObject progId="Word.Document.12" shapeId="9218" r:id="rId4"/>
      </mc:Fallback>
    </mc:AlternateContent>
    <mc:AlternateContent xmlns:mc="http://schemas.openxmlformats.org/markup-compatibility/2006">
      <mc:Choice Requires="x14">
        <oleObject progId="Word.Document.12" shapeId="9222" r:id="rId6">
          <objectPr defaultSize="0" autoPict="0" r:id="rId7">
            <anchor moveWithCells="1">
              <from>
                <xdr:col>40</xdr:col>
                <xdr:colOff>219075</xdr:colOff>
                <xdr:row>23</xdr:row>
                <xdr:rowOff>57150</xdr:rowOff>
              </from>
              <to>
                <xdr:col>47</xdr:col>
                <xdr:colOff>457200</xdr:colOff>
                <xdr:row>29</xdr:row>
                <xdr:rowOff>19050</xdr:rowOff>
              </to>
            </anchor>
          </objectPr>
        </oleObject>
      </mc:Choice>
      <mc:Fallback>
        <oleObject progId="Word.Document.12" shapeId="9222" r:id="rId6"/>
      </mc:Fallback>
    </mc:AlternateContent>
    <mc:AlternateContent xmlns:mc="http://schemas.openxmlformats.org/markup-compatibility/2006">
      <mc:Choice Requires="x14">
        <oleObject progId="Word.Document.12" shapeId="9224" r:id="rId8">
          <objectPr defaultSize="0" autoPict="0" r:id="rId9">
            <anchor moveWithCells="1">
              <from>
                <xdr:col>52</xdr:col>
                <xdr:colOff>733425</xdr:colOff>
                <xdr:row>0</xdr:row>
                <xdr:rowOff>161925</xdr:rowOff>
              </from>
              <to>
                <xdr:col>63</xdr:col>
                <xdr:colOff>200025</xdr:colOff>
                <xdr:row>5</xdr:row>
                <xdr:rowOff>123825</xdr:rowOff>
              </to>
            </anchor>
          </objectPr>
        </oleObject>
      </mc:Choice>
      <mc:Fallback>
        <oleObject progId="Word.Document.12" shapeId="9224" r:id="rId8"/>
      </mc:Fallback>
    </mc:AlternateContent>
    <mc:AlternateContent xmlns:mc="http://schemas.openxmlformats.org/markup-compatibility/2006">
      <mc:Choice Requires="x14">
        <oleObject progId="Word.Document.12" shapeId="9226" r:id="rId10">
          <objectPr defaultSize="0" autoPict="0" r:id="rId11">
            <anchor moveWithCells="1">
              <from>
                <xdr:col>52</xdr:col>
                <xdr:colOff>762000</xdr:colOff>
                <xdr:row>5</xdr:row>
                <xdr:rowOff>38100</xdr:rowOff>
              </from>
              <to>
                <xdr:col>63</xdr:col>
                <xdr:colOff>200025</xdr:colOff>
                <xdr:row>10</xdr:row>
                <xdr:rowOff>104775</xdr:rowOff>
              </to>
            </anchor>
          </objectPr>
        </oleObject>
      </mc:Choice>
      <mc:Fallback>
        <oleObject progId="Word.Document.12" shapeId="9226" r:id="rId10"/>
      </mc:Fallback>
    </mc:AlternateContent>
    <mc:AlternateContent xmlns:mc="http://schemas.openxmlformats.org/markup-compatibility/2006">
      <mc:Choice Requires="x14">
        <oleObject progId="Word.Document.12" shapeId="9228" r:id="rId12">
          <objectPr defaultSize="0" autoPict="0" r:id="rId13">
            <anchor moveWithCells="1">
              <from>
                <xdr:col>65</xdr:col>
                <xdr:colOff>457200</xdr:colOff>
                <xdr:row>1</xdr:row>
                <xdr:rowOff>0</xdr:rowOff>
              </from>
              <to>
                <xdr:col>71</xdr:col>
                <xdr:colOff>809625</xdr:colOff>
                <xdr:row>25</xdr:row>
                <xdr:rowOff>152400</xdr:rowOff>
              </to>
            </anchor>
          </objectPr>
        </oleObject>
      </mc:Choice>
      <mc:Fallback>
        <oleObject progId="Word.Document.12" shapeId="9228" r:id="rId12"/>
      </mc:Fallback>
    </mc:AlternateContent>
    <mc:AlternateContent xmlns:mc="http://schemas.openxmlformats.org/markup-compatibility/2006">
      <mc:Choice Requires="x14">
        <oleObject progId="Word.Document.12" shapeId="9230" r:id="rId14">
          <objectPr defaultSize="0" autoPict="0" r:id="rId15">
            <anchor moveWithCells="1">
              <from>
                <xdr:col>75</xdr:col>
                <xdr:colOff>57150</xdr:colOff>
                <xdr:row>2</xdr:row>
                <xdr:rowOff>19050</xdr:rowOff>
              </from>
              <to>
                <xdr:col>83</xdr:col>
                <xdr:colOff>333375</xdr:colOff>
                <xdr:row>15</xdr:row>
                <xdr:rowOff>9525</xdr:rowOff>
              </to>
            </anchor>
          </objectPr>
        </oleObject>
      </mc:Choice>
      <mc:Fallback>
        <oleObject progId="Word.Document.12" shapeId="9230" r:id="rId14"/>
      </mc:Fallback>
    </mc:AlternateContent>
    <mc:AlternateContent xmlns:mc="http://schemas.openxmlformats.org/markup-compatibility/2006">
      <mc:Choice Requires="x14">
        <oleObject progId="Word.Document.12" shapeId="9232" r:id="rId16">
          <objectPr defaultSize="0" autoPict="0" r:id="rId17">
            <anchor moveWithCells="1">
              <from>
                <xdr:col>85</xdr:col>
                <xdr:colOff>504825</xdr:colOff>
                <xdr:row>0</xdr:row>
                <xdr:rowOff>0</xdr:rowOff>
              </from>
              <to>
                <xdr:col>91</xdr:col>
                <xdr:colOff>523875</xdr:colOff>
                <xdr:row>15</xdr:row>
                <xdr:rowOff>104775</xdr:rowOff>
              </to>
            </anchor>
          </objectPr>
        </oleObject>
      </mc:Choice>
      <mc:Fallback>
        <oleObject progId="Word.Document.12" shapeId="9232" r:id="rId1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H999"/>
  <sheetViews>
    <sheetView showGridLines="0" topLeftCell="A7" zoomScale="79" zoomScaleNormal="79" workbookViewId="0">
      <selection activeCell="H15" sqref="H15"/>
    </sheetView>
  </sheetViews>
  <sheetFormatPr baseColWidth="10" defaultColWidth="12.75" defaultRowHeight="15" customHeight="1"/>
  <cols>
    <col min="1" max="1" width="1.125" style="85" customWidth="1"/>
    <col min="2" max="2" width="1.375" style="85" customWidth="1"/>
    <col min="3" max="3" width="15.25" style="85" customWidth="1"/>
    <col min="4" max="4" width="12.25" style="85" customWidth="1"/>
    <col min="5" max="6" width="12.75" style="85" customWidth="1"/>
    <col min="7" max="8" width="8.75" style="85" customWidth="1"/>
    <col min="9" max="9" width="9" style="85" customWidth="1"/>
    <col min="10" max="10" width="25.625" style="85" customWidth="1"/>
    <col min="11" max="11" width="14.125" style="85" customWidth="1"/>
    <col min="12" max="12" width="7.375" style="85" customWidth="1"/>
    <col min="13" max="13" width="6.75" style="85" customWidth="1"/>
    <col min="14" max="14" width="8.25" style="85" customWidth="1"/>
    <col min="15" max="15" width="7.375" style="85" customWidth="1"/>
    <col min="16" max="16" width="8.25" style="85" customWidth="1"/>
    <col min="17" max="17" width="8.375" style="85" customWidth="1"/>
    <col min="18" max="18" width="8.25" style="85" customWidth="1"/>
    <col min="19" max="19" width="13.125" style="85" customWidth="1"/>
    <col min="20" max="20" width="9.25" style="85" customWidth="1"/>
    <col min="21" max="21" width="6.375" style="85" customWidth="1"/>
    <col min="22" max="22" width="17.125" style="85" customWidth="1"/>
    <col min="23" max="23" width="10" style="85" customWidth="1"/>
    <col min="24" max="24" width="19" style="85" customWidth="1"/>
    <col min="25" max="25" width="20.25" style="85" customWidth="1"/>
    <col min="26" max="26" width="15.125" style="85" customWidth="1"/>
    <col min="27" max="27" width="41.25" style="85" customWidth="1"/>
    <col min="28" max="28" width="24.75" style="85" customWidth="1"/>
    <col min="29" max="29" width="13.375" style="85" bestFit="1" customWidth="1"/>
    <col min="30" max="30" width="24.625" style="85" customWidth="1"/>
    <col min="31" max="31" width="8.75" style="85" customWidth="1"/>
    <col min="32" max="32" width="9.25" style="85" customWidth="1"/>
    <col min="33" max="33" width="25" style="85" customWidth="1"/>
    <col min="34" max="34" width="1.75" style="85" customWidth="1"/>
    <col min="35" max="16384" width="12.75" style="85"/>
  </cols>
  <sheetData>
    <row r="1" spans="2:34" ht="25.5" customHeight="1">
      <c r="B1" s="271" t="s">
        <v>66</v>
      </c>
      <c r="C1" s="272"/>
      <c r="D1" s="260"/>
      <c r="E1" s="279" t="s">
        <v>0</v>
      </c>
      <c r="F1" s="272"/>
      <c r="G1" s="272"/>
      <c r="H1" s="272"/>
      <c r="I1" s="272"/>
      <c r="J1" s="272"/>
      <c r="K1" s="272"/>
      <c r="L1" s="272"/>
      <c r="M1" s="272"/>
      <c r="N1" s="272"/>
      <c r="O1" s="272"/>
      <c r="P1" s="272"/>
      <c r="Q1" s="272"/>
      <c r="R1" s="272"/>
      <c r="S1" s="272"/>
      <c r="T1" s="272"/>
      <c r="U1" s="272"/>
      <c r="V1" s="272"/>
      <c r="W1" s="272"/>
      <c r="X1" s="272"/>
      <c r="Y1" s="272"/>
      <c r="Z1" s="272"/>
      <c r="AA1" s="272"/>
      <c r="AB1" s="260"/>
      <c r="AC1" s="279" t="s">
        <v>1</v>
      </c>
      <c r="AD1" s="272"/>
      <c r="AE1" s="260"/>
      <c r="AF1" s="280" t="s">
        <v>2</v>
      </c>
      <c r="AG1" s="272"/>
      <c r="AH1" s="260"/>
    </row>
    <row r="2" spans="2:34" ht="25.5" customHeight="1">
      <c r="B2" s="273"/>
      <c r="C2" s="274"/>
      <c r="D2" s="275"/>
      <c r="E2" s="273"/>
      <c r="F2" s="274"/>
      <c r="G2" s="274"/>
      <c r="H2" s="274"/>
      <c r="I2" s="274"/>
      <c r="J2" s="274"/>
      <c r="K2" s="274"/>
      <c r="L2" s="274"/>
      <c r="M2" s="274"/>
      <c r="N2" s="274"/>
      <c r="O2" s="274"/>
      <c r="P2" s="274"/>
      <c r="Q2" s="274"/>
      <c r="R2" s="274"/>
      <c r="S2" s="274"/>
      <c r="T2" s="274"/>
      <c r="U2" s="274"/>
      <c r="V2" s="274"/>
      <c r="W2" s="274"/>
      <c r="X2" s="274"/>
      <c r="Y2" s="274"/>
      <c r="Z2" s="274"/>
      <c r="AA2" s="274"/>
      <c r="AB2" s="275"/>
      <c r="AC2" s="276"/>
      <c r="AD2" s="277"/>
      <c r="AE2" s="278"/>
      <c r="AF2" s="276"/>
      <c r="AG2" s="277"/>
      <c r="AH2" s="278"/>
    </row>
    <row r="3" spans="2:34" ht="25.5" customHeight="1">
      <c r="B3" s="273"/>
      <c r="C3" s="274"/>
      <c r="D3" s="275"/>
      <c r="E3" s="273"/>
      <c r="F3" s="274"/>
      <c r="G3" s="274"/>
      <c r="H3" s="274"/>
      <c r="I3" s="274"/>
      <c r="J3" s="274"/>
      <c r="K3" s="274"/>
      <c r="L3" s="274"/>
      <c r="M3" s="274"/>
      <c r="N3" s="274"/>
      <c r="O3" s="274"/>
      <c r="P3" s="274"/>
      <c r="Q3" s="274"/>
      <c r="R3" s="274"/>
      <c r="S3" s="274"/>
      <c r="T3" s="274"/>
      <c r="U3" s="274"/>
      <c r="V3" s="274"/>
      <c r="W3" s="274"/>
      <c r="X3" s="274"/>
      <c r="Y3" s="274"/>
      <c r="Z3" s="274"/>
      <c r="AA3" s="274"/>
      <c r="AB3" s="275"/>
      <c r="AC3" s="279" t="s">
        <v>3</v>
      </c>
      <c r="AD3" s="272"/>
      <c r="AE3" s="260"/>
      <c r="AF3" s="281">
        <v>45442</v>
      </c>
      <c r="AG3" s="272"/>
      <c r="AH3" s="260"/>
    </row>
    <row r="4" spans="2:34" ht="25.5" customHeight="1">
      <c r="B4" s="276"/>
      <c r="C4" s="277"/>
      <c r="D4" s="278"/>
      <c r="E4" s="276"/>
      <c r="F4" s="277"/>
      <c r="G4" s="277"/>
      <c r="H4" s="277"/>
      <c r="I4" s="277"/>
      <c r="J4" s="277"/>
      <c r="K4" s="277"/>
      <c r="L4" s="277"/>
      <c r="M4" s="277"/>
      <c r="N4" s="277"/>
      <c r="O4" s="277"/>
      <c r="P4" s="277"/>
      <c r="Q4" s="277"/>
      <c r="R4" s="277"/>
      <c r="S4" s="277"/>
      <c r="T4" s="277"/>
      <c r="U4" s="277"/>
      <c r="V4" s="277"/>
      <c r="W4" s="277"/>
      <c r="X4" s="277"/>
      <c r="Y4" s="277"/>
      <c r="Z4" s="277"/>
      <c r="AA4" s="277"/>
      <c r="AB4" s="278"/>
      <c r="AC4" s="276"/>
      <c r="AD4" s="277"/>
      <c r="AE4" s="278"/>
      <c r="AF4" s="276"/>
      <c r="AG4" s="277"/>
      <c r="AH4" s="278"/>
    </row>
    <row r="5" spans="2:34" ht="14.25" customHeight="1" thickBot="1">
      <c r="B5" s="117"/>
      <c r="C5" s="117"/>
      <c r="D5" s="117"/>
      <c r="E5" s="117"/>
      <c r="F5" s="117"/>
      <c r="G5" s="117"/>
      <c r="H5" s="118"/>
      <c r="I5" s="118"/>
      <c r="J5" s="118"/>
      <c r="K5" s="118"/>
      <c r="L5" s="118"/>
      <c r="M5" s="118"/>
      <c r="N5" s="118"/>
      <c r="O5" s="118"/>
      <c r="P5" s="118"/>
      <c r="Q5" s="118"/>
      <c r="R5" s="118"/>
      <c r="S5" s="118"/>
      <c r="T5" s="118"/>
      <c r="U5" s="118"/>
      <c r="V5" s="118"/>
      <c r="W5" s="119"/>
      <c r="X5" s="118"/>
      <c r="Y5" s="118"/>
      <c r="Z5" s="118"/>
      <c r="AA5" s="118"/>
      <c r="AB5" s="119"/>
      <c r="AC5" s="119"/>
      <c r="AD5" s="119"/>
      <c r="AE5" s="119"/>
      <c r="AF5" s="119"/>
      <c r="AG5" s="120" t="s">
        <v>63</v>
      </c>
      <c r="AH5" s="118"/>
    </row>
    <row r="6" spans="2:34" ht="14.25" customHeight="1" thickTop="1">
      <c r="B6" s="121"/>
      <c r="C6" s="122"/>
      <c r="D6" s="122"/>
      <c r="E6" s="122"/>
      <c r="F6" s="122"/>
      <c r="G6" s="122"/>
      <c r="H6" s="122"/>
      <c r="I6" s="122"/>
      <c r="J6" s="122"/>
      <c r="K6" s="122"/>
      <c r="L6" s="122"/>
      <c r="M6" s="122"/>
      <c r="N6" s="122"/>
      <c r="O6" s="122"/>
      <c r="P6" s="122"/>
      <c r="Q6" s="122"/>
      <c r="R6" s="122"/>
      <c r="S6" s="122"/>
      <c r="T6" s="122"/>
      <c r="U6" s="122"/>
      <c r="V6" s="122"/>
      <c r="W6" s="123"/>
      <c r="X6" s="122"/>
      <c r="Y6" s="122"/>
      <c r="Z6" s="122"/>
      <c r="AA6" s="122"/>
      <c r="AB6" s="123"/>
      <c r="AC6" s="123"/>
      <c r="AD6" s="123"/>
      <c r="AE6" s="123"/>
      <c r="AF6" s="123"/>
      <c r="AG6" s="123"/>
      <c r="AH6" s="124"/>
    </row>
    <row r="7" spans="2:34" ht="14.25" customHeight="1">
      <c r="B7" s="125"/>
      <c r="C7" s="266" t="s">
        <v>4</v>
      </c>
      <c r="D7" s="263"/>
      <c r="E7" s="263"/>
      <c r="F7" s="263"/>
      <c r="G7" s="249"/>
      <c r="H7" s="248" t="s">
        <v>78</v>
      </c>
      <c r="I7" s="263"/>
      <c r="J7" s="263"/>
      <c r="K7" s="249"/>
      <c r="N7" s="266" t="s">
        <v>171</v>
      </c>
      <c r="O7" s="263"/>
      <c r="P7" s="263"/>
      <c r="Q7" s="249"/>
      <c r="R7" s="248" t="s">
        <v>147</v>
      </c>
      <c r="S7" s="263"/>
      <c r="T7" s="263"/>
      <c r="U7" s="263"/>
      <c r="V7" s="263"/>
      <c r="W7" s="263"/>
      <c r="X7" s="249"/>
      <c r="AA7" s="266" t="s">
        <v>5</v>
      </c>
      <c r="AB7" s="249"/>
      <c r="AC7" s="270">
        <v>2025</v>
      </c>
      <c r="AD7" s="263"/>
      <c r="AE7" s="263"/>
      <c r="AF7" s="263"/>
      <c r="AG7" s="249"/>
      <c r="AH7" s="126"/>
    </row>
    <row r="8" spans="2:34" ht="14.25" customHeight="1">
      <c r="B8" s="125"/>
      <c r="C8" s="266" t="s">
        <v>6</v>
      </c>
      <c r="D8" s="263"/>
      <c r="E8" s="263"/>
      <c r="F8" s="263"/>
      <c r="G8" s="249"/>
      <c r="H8" s="248" t="s">
        <v>148</v>
      </c>
      <c r="I8" s="263"/>
      <c r="J8" s="263"/>
      <c r="K8" s="249"/>
      <c r="N8" s="266" t="s">
        <v>7</v>
      </c>
      <c r="O8" s="263"/>
      <c r="P8" s="263"/>
      <c r="Q8" s="249"/>
      <c r="R8" s="267" t="s">
        <v>228</v>
      </c>
      <c r="S8" s="263"/>
      <c r="T8" s="263"/>
      <c r="U8" s="263"/>
      <c r="V8" s="263"/>
      <c r="W8" s="263"/>
      <c r="X8" s="249"/>
      <c r="AB8" s="94"/>
      <c r="AC8" s="94"/>
      <c r="AD8" s="94"/>
      <c r="AE8" s="94"/>
      <c r="AF8" s="94"/>
      <c r="AG8" s="94"/>
      <c r="AH8" s="126"/>
    </row>
    <row r="9" spans="2:34" ht="14.25" customHeight="1">
      <c r="B9" s="125"/>
      <c r="C9" s="266" t="s">
        <v>8</v>
      </c>
      <c r="D9" s="263"/>
      <c r="E9" s="263"/>
      <c r="F9" s="263"/>
      <c r="G9" s="249"/>
      <c r="H9" s="267" t="s">
        <v>174</v>
      </c>
      <c r="I9" s="268"/>
      <c r="J9" s="268"/>
      <c r="K9" s="269"/>
      <c r="N9" s="266" t="s">
        <v>9</v>
      </c>
      <c r="O9" s="263"/>
      <c r="P9" s="263"/>
      <c r="Q9" s="249"/>
      <c r="R9" s="267" t="s">
        <v>81</v>
      </c>
      <c r="S9" s="263"/>
      <c r="T9" s="263"/>
      <c r="U9" s="263"/>
      <c r="V9" s="263"/>
      <c r="W9" s="263"/>
      <c r="X9" s="249"/>
      <c r="AB9" s="94"/>
      <c r="AC9" s="94"/>
      <c r="AD9" s="94"/>
      <c r="AE9" s="94"/>
      <c r="AF9" s="94"/>
      <c r="AG9" s="94"/>
      <c r="AH9" s="126"/>
    </row>
    <row r="10" spans="2:34" ht="14.25" customHeight="1">
      <c r="B10" s="125"/>
      <c r="V10" s="127"/>
      <c r="W10" s="94"/>
      <c r="Y10" s="128"/>
      <c r="Z10" s="97"/>
      <c r="AA10" s="97"/>
      <c r="AB10" s="94"/>
      <c r="AC10" s="94"/>
      <c r="AD10" s="94"/>
      <c r="AE10" s="94"/>
      <c r="AF10" s="94"/>
      <c r="AG10" s="94"/>
      <c r="AH10" s="126"/>
    </row>
    <row r="11" spans="2:34" ht="26.25" customHeight="1">
      <c r="B11" s="125"/>
      <c r="C11" s="256" t="s">
        <v>10</v>
      </c>
      <c r="D11" s="256" t="s">
        <v>11</v>
      </c>
      <c r="E11" s="262" t="s">
        <v>12</v>
      </c>
      <c r="F11" s="263"/>
      <c r="G11" s="263"/>
      <c r="H11" s="249"/>
      <c r="I11" s="256" t="s">
        <v>13</v>
      </c>
      <c r="J11" s="256" t="s">
        <v>56</v>
      </c>
      <c r="K11" s="256" t="s">
        <v>53</v>
      </c>
      <c r="L11" s="262" t="s">
        <v>54</v>
      </c>
      <c r="M11" s="263"/>
      <c r="N11" s="263"/>
      <c r="O11" s="263"/>
      <c r="P11" s="263"/>
      <c r="Q11" s="263"/>
      <c r="R11" s="263"/>
      <c r="S11" s="263"/>
      <c r="T11" s="263"/>
      <c r="U11" s="263"/>
      <c r="V11" s="249"/>
      <c r="W11" s="264" t="s">
        <v>55</v>
      </c>
      <c r="X11" s="263"/>
      <c r="Y11" s="263"/>
      <c r="Z11" s="263"/>
      <c r="AA11" s="263"/>
      <c r="AB11" s="263"/>
      <c r="AC11" s="263"/>
      <c r="AD11" s="263"/>
      <c r="AE11" s="263"/>
      <c r="AF11" s="263"/>
      <c r="AG11" s="256" t="s">
        <v>57</v>
      </c>
      <c r="AH11" s="126"/>
    </row>
    <row r="12" spans="2:34" ht="33" customHeight="1">
      <c r="B12" s="125"/>
      <c r="C12" s="265"/>
      <c r="D12" s="265"/>
      <c r="E12" s="256" t="s">
        <v>58</v>
      </c>
      <c r="F12" s="256" t="s">
        <v>14</v>
      </c>
      <c r="G12" s="256" t="s">
        <v>15</v>
      </c>
      <c r="H12" s="256" t="s">
        <v>16</v>
      </c>
      <c r="I12" s="265"/>
      <c r="J12" s="265"/>
      <c r="K12" s="265"/>
      <c r="L12" s="258" t="s">
        <v>27</v>
      </c>
      <c r="M12" s="258" t="s">
        <v>28</v>
      </c>
      <c r="N12" s="258" t="s">
        <v>29</v>
      </c>
      <c r="O12" s="258" t="s">
        <v>30</v>
      </c>
      <c r="P12" s="258" t="s">
        <v>31</v>
      </c>
      <c r="Q12" s="258" t="s">
        <v>32</v>
      </c>
      <c r="R12" s="261" t="s">
        <v>33</v>
      </c>
      <c r="S12" s="258" t="s">
        <v>34</v>
      </c>
      <c r="T12" s="259" t="s">
        <v>35</v>
      </c>
      <c r="U12" s="260"/>
      <c r="V12" s="261" t="s">
        <v>36</v>
      </c>
      <c r="W12" s="256" t="s">
        <v>37</v>
      </c>
      <c r="X12" s="256" t="s">
        <v>59</v>
      </c>
      <c r="Y12" s="256" t="s">
        <v>65</v>
      </c>
      <c r="Z12" s="256" t="s">
        <v>38</v>
      </c>
      <c r="AA12" s="256" t="s">
        <v>39</v>
      </c>
      <c r="AB12" s="256" t="s">
        <v>40</v>
      </c>
      <c r="AC12" s="256" t="s">
        <v>41</v>
      </c>
      <c r="AD12" s="256" t="s">
        <v>42</v>
      </c>
      <c r="AE12" s="256" t="s">
        <v>43</v>
      </c>
      <c r="AF12" s="256" t="s">
        <v>44</v>
      </c>
      <c r="AG12" s="265"/>
      <c r="AH12" s="126"/>
    </row>
    <row r="13" spans="2:34" ht="59.25" customHeight="1">
      <c r="B13" s="125"/>
      <c r="C13" s="257"/>
      <c r="D13" s="257"/>
      <c r="E13" s="257"/>
      <c r="F13" s="257"/>
      <c r="G13" s="257"/>
      <c r="H13" s="257"/>
      <c r="I13" s="257"/>
      <c r="J13" s="257"/>
      <c r="K13" s="257"/>
      <c r="L13" s="257"/>
      <c r="M13" s="257"/>
      <c r="N13" s="257"/>
      <c r="O13" s="257"/>
      <c r="P13" s="257"/>
      <c r="Q13" s="257"/>
      <c r="R13" s="257"/>
      <c r="S13" s="257"/>
      <c r="T13" s="46" t="s">
        <v>45</v>
      </c>
      <c r="U13" s="46" t="s">
        <v>46</v>
      </c>
      <c r="V13" s="257"/>
      <c r="W13" s="257"/>
      <c r="X13" s="257"/>
      <c r="Y13" s="257"/>
      <c r="Z13" s="257"/>
      <c r="AA13" s="257"/>
      <c r="AB13" s="257"/>
      <c r="AC13" s="257"/>
      <c r="AD13" s="257"/>
      <c r="AE13" s="257"/>
      <c r="AF13" s="257"/>
      <c r="AG13" s="257"/>
      <c r="AH13" s="126"/>
    </row>
    <row r="14" spans="2:34" ht="96.75" customHeight="1">
      <c r="B14" s="125"/>
      <c r="C14" s="41" t="s">
        <v>181</v>
      </c>
      <c r="D14" s="47" t="s">
        <v>121</v>
      </c>
      <c r="E14" s="41" t="s">
        <v>122</v>
      </c>
      <c r="F14" s="48"/>
      <c r="G14" s="35">
        <v>45.8</v>
      </c>
      <c r="H14" s="35">
        <v>67.7</v>
      </c>
      <c r="I14" s="167">
        <v>1</v>
      </c>
      <c r="J14" s="49" t="s">
        <v>162</v>
      </c>
      <c r="K14" s="50"/>
      <c r="L14" s="129"/>
      <c r="M14" s="129"/>
      <c r="N14" s="129"/>
      <c r="O14" s="129"/>
      <c r="P14" s="129"/>
      <c r="Q14" s="129"/>
      <c r="R14" s="51"/>
      <c r="S14" s="130"/>
      <c r="T14" s="129"/>
      <c r="U14" s="129"/>
      <c r="V14" s="131">
        <f>V15+V17+V19+V21+V23+V25</f>
        <v>5076593887</v>
      </c>
      <c r="W14" s="51"/>
      <c r="X14" s="52"/>
      <c r="Y14" s="52"/>
      <c r="Z14" s="52"/>
      <c r="AA14" s="52"/>
      <c r="AB14" s="53"/>
      <c r="AC14" s="53"/>
      <c r="AD14" s="53"/>
      <c r="AE14" s="53"/>
      <c r="AF14" s="53"/>
      <c r="AG14" s="54"/>
      <c r="AH14" s="126"/>
    </row>
    <row r="15" spans="2:34" ht="137.25" customHeight="1">
      <c r="B15" s="125"/>
      <c r="C15" s="41" t="s">
        <v>123</v>
      </c>
      <c r="D15" s="47" t="s">
        <v>124</v>
      </c>
      <c r="E15" s="41" t="s">
        <v>125</v>
      </c>
      <c r="F15" s="41" t="s">
        <v>73</v>
      </c>
      <c r="G15" s="174">
        <v>0</v>
      </c>
      <c r="H15" s="175">
        <v>0.01</v>
      </c>
      <c r="I15" s="176">
        <v>1</v>
      </c>
      <c r="J15" s="62" t="s">
        <v>224</v>
      </c>
      <c r="K15" s="35" t="s">
        <v>126</v>
      </c>
      <c r="L15" s="132"/>
      <c r="M15" s="132"/>
      <c r="N15" s="132"/>
      <c r="O15" s="132"/>
      <c r="P15" s="132"/>
      <c r="Q15" s="132"/>
      <c r="R15" s="133"/>
      <c r="S15" s="133"/>
      <c r="T15" s="132"/>
      <c r="U15" s="132"/>
      <c r="V15" s="134">
        <f>V16</f>
        <v>1500000000</v>
      </c>
      <c r="W15" s="55"/>
      <c r="X15" s="52"/>
      <c r="Y15" s="52"/>
      <c r="Z15" s="52"/>
      <c r="AA15" s="52"/>
      <c r="AB15" s="53"/>
      <c r="AC15" s="53"/>
      <c r="AD15" s="53"/>
      <c r="AE15" s="53"/>
      <c r="AF15" s="53"/>
      <c r="AG15" s="54"/>
      <c r="AH15" s="126"/>
    </row>
    <row r="16" spans="2:34" ht="408">
      <c r="B16" s="125"/>
      <c r="C16" s="56"/>
      <c r="D16" s="56"/>
      <c r="E16" s="56"/>
      <c r="F16" s="56"/>
      <c r="G16" s="56"/>
      <c r="H16" s="54"/>
      <c r="I16" s="56"/>
      <c r="J16" s="56"/>
      <c r="K16" s="57"/>
      <c r="L16" s="58"/>
      <c r="M16" s="58"/>
      <c r="N16" s="58"/>
      <c r="O16" s="58"/>
      <c r="P16" s="58"/>
      <c r="Q16" s="58"/>
      <c r="R16" s="58"/>
      <c r="S16" s="59"/>
      <c r="T16" s="58"/>
      <c r="U16" s="58"/>
      <c r="V16" s="60">
        <v>1500000000</v>
      </c>
      <c r="W16" s="54" t="s">
        <v>169</v>
      </c>
      <c r="X16" s="35" t="s">
        <v>127</v>
      </c>
      <c r="Y16" s="35"/>
      <c r="Z16" s="60">
        <f>V16</f>
        <v>1500000000</v>
      </c>
      <c r="AA16" s="63" t="s">
        <v>163</v>
      </c>
      <c r="AB16" s="41" t="s">
        <v>225</v>
      </c>
      <c r="AC16" s="56" t="s">
        <v>164</v>
      </c>
      <c r="AD16" s="41" t="s">
        <v>196</v>
      </c>
      <c r="AE16" s="43">
        <v>0.95</v>
      </c>
      <c r="AF16" s="157">
        <v>0.53559999999999997</v>
      </c>
      <c r="AG16" s="54"/>
      <c r="AH16" s="126"/>
    </row>
    <row r="17" spans="2:34" ht="113.45" customHeight="1">
      <c r="B17" s="125"/>
      <c r="C17" s="41" t="s">
        <v>182</v>
      </c>
      <c r="D17" s="61" t="s">
        <v>128</v>
      </c>
      <c r="E17" s="41" t="s">
        <v>129</v>
      </c>
      <c r="F17" s="56" t="s">
        <v>73</v>
      </c>
      <c r="G17" s="177">
        <v>0.1</v>
      </c>
      <c r="H17" s="177">
        <v>0</v>
      </c>
      <c r="I17" s="178">
        <v>1</v>
      </c>
      <c r="J17" s="41" t="s">
        <v>183</v>
      </c>
      <c r="K17" s="35" t="s">
        <v>126</v>
      </c>
      <c r="L17" s="55"/>
      <c r="M17" s="55"/>
      <c r="N17" s="55"/>
      <c r="O17" s="55"/>
      <c r="P17" s="55"/>
      <c r="Q17" s="55"/>
      <c r="R17" s="55"/>
      <c r="S17" s="55"/>
      <c r="T17" s="55"/>
      <c r="U17" s="55"/>
      <c r="V17" s="134">
        <f>V18</f>
        <v>390000000</v>
      </c>
      <c r="W17" s="55"/>
      <c r="X17" s="52"/>
      <c r="Y17" s="52"/>
      <c r="Z17" s="52"/>
      <c r="AA17" s="52"/>
      <c r="AB17" s="53"/>
      <c r="AC17" s="53"/>
      <c r="AD17" s="53"/>
      <c r="AE17" s="53"/>
      <c r="AF17" s="53"/>
      <c r="AG17" s="54"/>
      <c r="AH17" s="126"/>
    </row>
    <row r="18" spans="2:34" ht="81" customHeight="1">
      <c r="B18" s="125"/>
      <c r="C18" s="56"/>
      <c r="D18" s="56"/>
      <c r="E18" s="56"/>
      <c r="F18" s="56"/>
      <c r="G18" s="56"/>
      <c r="H18" s="54"/>
      <c r="I18" s="56"/>
      <c r="J18" s="57"/>
      <c r="K18" s="57"/>
      <c r="L18" s="58"/>
      <c r="M18" s="58"/>
      <c r="N18" s="58"/>
      <c r="O18" s="58"/>
      <c r="P18" s="58"/>
      <c r="Q18" s="58"/>
      <c r="R18" s="58"/>
      <c r="S18" s="59"/>
      <c r="T18" s="58"/>
      <c r="U18" s="58"/>
      <c r="V18" s="60">
        <v>390000000</v>
      </c>
      <c r="W18" s="54" t="s">
        <v>169</v>
      </c>
      <c r="X18" s="35" t="s">
        <v>130</v>
      </c>
      <c r="Y18" s="35" t="s">
        <v>131</v>
      </c>
      <c r="Z18" s="60">
        <f>V18</f>
        <v>390000000</v>
      </c>
      <c r="AA18" s="35"/>
      <c r="AB18" s="41" t="s">
        <v>184</v>
      </c>
      <c r="AC18" s="56" t="s">
        <v>185</v>
      </c>
      <c r="AD18" s="41" t="s">
        <v>195</v>
      </c>
      <c r="AE18" s="43">
        <v>0.8</v>
      </c>
      <c r="AF18" s="44">
        <v>0.59</v>
      </c>
      <c r="AG18" s="54"/>
      <c r="AH18" s="126"/>
    </row>
    <row r="19" spans="2:34" ht="107.45" customHeight="1">
      <c r="B19" s="125"/>
      <c r="C19" s="41" t="s">
        <v>186</v>
      </c>
      <c r="D19" s="61" t="s">
        <v>133</v>
      </c>
      <c r="E19" s="41" t="s">
        <v>134</v>
      </c>
      <c r="F19" s="56" t="s">
        <v>73</v>
      </c>
      <c r="G19" s="168">
        <v>0.2</v>
      </c>
      <c r="H19" s="41">
        <v>1</v>
      </c>
      <c r="I19" s="43">
        <v>1</v>
      </c>
      <c r="J19" s="41" t="s">
        <v>197</v>
      </c>
      <c r="K19" s="35" t="s">
        <v>126</v>
      </c>
      <c r="L19" s="55"/>
      <c r="M19" s="55"/>
      <c r="N19" s="55"/>
      <c r="O19" s="55"/>
      <c r="P19" s="55"/>
      <c r="Q19" s="55"/>
      <c r="R19" s="55"/>
      <c r="S19" s="55"/>
      <c r="T19" s="55"/>
      <c r="U19" s="55"/>
      <c r="V19" s="134">
        <f>V20</f>
        <v>1500000000</v>
      </c>
      <c r="W19" s="55"/>
      <c r="X19" s="52"/>
      <c r="Y19" s="52"/>
      <c r="Z19" s="52"/>
      <c r="AA19" s="52"/>
      <c r="AB19" s="53"/>
      <c r="AC19" s="53"/>
      <c r="AD19" s="53"/>
      <c r="AE19" s="53"/>
      <c r="AF19" s="53"/>
      <c r="AG19" s="54"/>
      <c r="AH19" s="126"/>
    </row>
    <row r="20" spans="2:34" ht="91.9" customHeight="1">
      <c r="B20" s="125"/>
      <c r="C20" s="56"/>
      <c r="D20" s="56"/>
      <c r="E20" s="56"/>
      <c r="F20" s="56"/>
      <c r="G20" s="56"/>
      <c r="H20" s="54"/>
      <c r="I20" s="56"/>
      <c r="J20" s="57"/>
      <c r="K20" s="57"/>
      <c r="L20" s="58"/>
      <c r="M20" s="58"/>
      <c r="N20" s="58"/>
      <c r="O20" s="58"/>
      <c r="P20" s="58"/>
      <c r="Q20" s="58"/>
      <c r="R20" s="58"/>
      <c r="S20" s="59"/>
      <c r="T20" s="58"/>
      <c r="U20" s="58"/>
      <c r="V20" s="60">
        <v>1500000000</v>
      </c>
      <c r="W20" s="54" t="s">
        <v>169</v>
      </c>
      <c r="X20" s="35" t="s">
        <v>135</v>
      </c>
      <c r="Y20" s="35" t="s">
        <v>132</v>
      </c>
      <c r="Z20" s="60">
        <f>V20</f>
        <v>1500000000</v>
      </c>
      <c r="AA20" s="35" t="s">
        <v>165</v>
      </c>
      <c r="AB20" s="41" t="s">
        <v>198</v>
      </c>
      <c r="AC20" s="56" t="s">
        <v>152</v>
      </c>
      <c r="AD20" s="41" t="s">
        <v>188</v>
      </c>
      <c r="AE20" s="43">
        <v>1</v>
      </c>
      <c r="AF20" s="43">
        <v>0.59</v>
      </c>
      <c r="AG20" s="54"/>
      <c r="AH20" s="126"/>
    </row>
    <row r="21" spans="2:34" ht="92.45" customHeight="1">
      <c r="B21" s="125"/>
      <c r="C21" s="41" t="s">
        <v>168</v>
      </c>
      <c r="D21" s="61" t="s">
        <v>145</v>
      </c>
      <c r="E21" s="135" t="s">
        <v>146</v>
      </c>
      <c r="F21" s="41" t="s">
        <v>73</v>
      </c>
      <c r="G21" s="174">
        <v>0</v>
      </c>
      <c r="H21" s="177">
        <v>1</v>
      </c>
      <c r="I21" s="178">
        <v>1</v>
      </c>
      <c r="J21" s="41" t="s">
        <v>226</v>
      </c>
      <c r="K21" s="35" t="s">
        <v>126</v>
      </c>
      <c r="L21" s="55"/>
      <c r="M21" s="55"/>
      <c r="N21" s="55"/>
      <c r="O21" s="55"/>
      <c r="P21" s="55"/>
      <c r="Q21" s="55"/>
      <c r="R21" s="55"/>
      <c r="S21" s="55"/>
      <c r="T21" s="55"/>
      <c r="U21" s="55"/>
      <c r="V21" s="134">
        <f>V22</f>
        <v>150000000</v>
      </c>
      <c r="W21" s="55"/>
      <c r="X21" s="52"/>
      <c r="Y21" s="52"/>
      <c r="Z21" s="52"/>
      <c r="AA21" s="52"/>
      <c r="AB21" s="53"/>
      <c r="AC21" s="53"/>
      <c r="AD21" s="53"/>
      <c r="AE21" s="53"/>
      <c r="AF21" s="53"/>
      <c r="AG21" s="54"/>
      <c r="AH21" s="126"/>
    </row>
    <row r="22" spans="2:34" ht="80.45" customHeight="1">
      <c r="B22" s="125"/>
      <c r="C22" s="136"/>
      <c r="D22" s="136"/>
      <c r="E22" s="136"/>
      <c r="F22" s="136"/>
      <c r="G22" s="136"/>
      <c r="H22" s="136"/>
      <c r="I22" s="54"/>
      <c r="J22" s="156"/>
      <c r="K22" s="57"/>
      <c r="L22" s="58"/>
      <c r="M22" s="58"/>
      <c r="N22" s="58"/>
      <c r="O22" s="58"/>
      <c r="P22" s="58"/>
      <c r="Q22" s="58"/>
      <c r="R22" s="58"/>
      <c r="S22" s="59"/>
      <c r="T22" s="58"/>
      <c r="U22" s="58"/>
      <c r="V22" s="60">
        <v>150000000</v>
      </c>
      <c r="W22" s="54" t="s">
        <v>169</v>
      </c>
      <c r="X22" s="35" t="s">
        <v>135</v>
      </c>
      <c r="Y22" s="35" t="s">
        <v>139</v>
      </c>
      <c r="Z22" s="60">
        <f>V22</f>
        <v>150000000</v>
      </c>
      <c r="AA22" s="35" t="s">
        <v>189</v>
      </c>
      <c r="AB22" s="41" t="s">
        <v>227</v>
      </c>
      <c r="AC22" s="56" t="s">
        <v>190</v>
      </c>
      <c r="AD22" s="56" t="s">
        <v>191</v>
      </c>
      <c r="AE22" s="43">
        <v>1</v>
      </c>
      <c r="AF22" s="44">
        <f>(129543400/Z22)</f>
        <v>0.86362266666666665</v>
      </c>
      <c r="AG22" s="54"/>
      <c r="AH22" s="126"/>
    </row>
    <row r="23" spans="2:34" ht="81" customHeight="1">
      <c r="B23" s="125"/>
      <c r="C23" s="41" t="s">
        <v>192</v>
      </c>
      <c r="D23" s="61" t="s">
        <v>136</v>
      </c>
      <c r="E23" s="135" t="s">
        <v>137</v>
      </c>
      <c r="F23" s="56" t="s">
        <v>73</v>
      </c>
      <c r="G23" s="174">
        <v>3179</v>
      </c>
      <c r="H23" s="177">
        <v>5225</v>
      </c>
      <c r="I23" s="178">
        <v>0.87</v>
      </c>
      <c r="J23" s="41" t="s">
        <v>199</v>
      </c>
      <c r="K23" s="35" t="s">
        <v>126</v>
      </c>
      <c r="L23" s="55"/>
      <c r="M23" s="55"/>
      <c r="N23" s="55"/>
      <c r="O23" s="55"/>
      <c r="P23" s="55"/>
      <c r="Q23" s="55"/>
      <c r="R23" s="55"/>
      <c r="S23" s="55"/>
      <c r="T23" s="55"/>
      <c r="U23" s="55"/>
      <c r="V23" s="134">
        <f>V24</f>
        <v>804593887</v>
      </c>
      <c r="W23" s="55"/>
      <c r="X23" s="52"/>
      <c r="Y23" s="52"/>
      <c r="Z23" s="52"/>
      <c r="AA23" s="52"/>
      <c r="AB23" s="53"/>
      <c r="AC23" s="53"/>
      <c r="AD23" s="53"/>
      <c r="AE23" s="53"/>
      <c r="AF23" s="53"/>
      <c r="AG23" s="54"/>
      <c r="AH23" s="126"/>
    </row>
    <row r="24" spans="2:34" ht="409.5" customHeight="1">
      <c r="B24" s="125"/>
      <c r="C24" s="56"/>
      <c r="D24" s="56"/>
      <c r="E24" s="56"/>
      <c r="F24" s="56"/>
      <c r="G24" s="56"/>
      <c r="H24" s="54"/>
      <c r="I24" s="56"/>
      <c r="J24" s="57"/>
      <c r="K24" s="57"/>
      <c r="L24" s="58"/>
      <c r="M24" s="58"/>
      <c r="N24" s="58"/>
      <c r="O24" s="58"/>
      <c r="P24" s="58"/>
      <c r="Q24" s="58"/>
      <c r="R24" s="58"/>
      <c r="S24" s="59"/>
      <c r="T24" s="58"/>
      <c r="U24" s="58"/>
      <c r="V24" s="60">
        <v>804593887</v>
      </c>
      <c r="W24" s="54" t="s">
        <v>169</v>
      </c>
      <c r="X24" s="137" t="s">
        <v>138</v>
      </c>
      <c r="Y24" s="35" t="s">
        <v>139</v>
      </c>
      <c r="Z24" s="60">
        <v>643155887</v>
      </c>
      <c r="AA24" s="35" t="s">
        <v>166</v>
      </c>
      <c r="AB24" s="62" t="s">
        <v>167</v>
      </c>
      <c r="AC24" s="41" t="s">
        <v>193</v>
      </c>
      <c r="AD24" s="41" t="s">
        <v>200</v>
      </c>
      <c r="AE24" s="43">
        <v>0.64</v>
      </c>
      <c r="AF24" s="169">
        <v>0.997</v>
      </c>
      <c r="AG24" s="54"/>
      <c r="AH24" s="126"/>
    </row>
    <row r="25" spans="2:34" ht="95.45" customHeight="1">
      <c r="B25" s="125"/>
      <c r="C25" s="41" t="s">
        <v>140</v>
      </c>
      <c r="D25" s="61" t="s">
        <v>141</v>
      </c>
      <c r="E25" s="135" t="s">
        <v>142</v>
      </c>
      <c r="F25" s="56" t="s">
        <v>73</v>
      </c>
      <c r="G25" s="35">
        <v>0</v>
      </c>
      <c r="H25" s="41">
        <v>0</v>
      </c>
      <c r="I25" s="43">
        <v>0</v>
      </c>
      <c r="J25" s="41" t="s">
        <v>173</v>
      </c>
      <c r="K25" s="35" t="s">
        <v>126</v>
      </c>
      <c r="L25" s="55"/>
      <c r="M25" s="55"/>
      <c r="N25" s="55"/>
      <c r="O25" s="55"/>
      <c r="P25" s="55"/>
      <c r="Q25" s="55"/>
      <c r="R25" s="55"/>
      <c r="S25" s="55"/>
      <c r="T25" s="55"/>
      <c r="U25" s="55"/>
      <c r="V25" s="134">
        <f>V26</f>
        <v>732000000</v>
      </c>
      <c r="W25" s="55"/>
      <c r="X25" s="52"/>
      <c r="Y25" s="52"/>
      <c r="Z25" s="52"/>
      <c r="AA25" s="52"/>
      <c r="AB25" s="53"/>
      <c r="AC25" s="53"/>
      <c r="AD25" s="53"/>
      <c r="AE25" s="53"/>
      <c r="AF25" s="53"/>
      <c r="AG25" s="54"/>
      <c r="AH25" s="126"/>
    </row>
    <row r="26" spans="2:34" ht="82.9" customHeight="1">
      <c r="B26" s="125"/>
      <c r="C26" s="56"/>
      <c r="D26" s="56"/>
      <c r="E26" s="56"/>
      <c r="F26" s="56"/>
      <c r="G26" s="56"/>
      <c r="H26" s="54"/>
      <c r="I26" s="56"/>
      <c r="J26" s="41"/>
      <c r="K26" s="57"/>
      <c r="L26" s="58"/>
      <c r="M26" s="58"/>
      <c r="N26" s="58"/>
      <c r="O26" s="58"/>
      <c r="P26" s="58"/>
      <c r="Q26" s="58"/>
      <c r="R26" s="58"/>
      <c r="S26" s="59"/>
      <c r="T26" s="58"/>
      <c r="U26" s="58"/>
      <c r="V26" s="60">
        <v>732000000</v>
      </c>
      <c r="W26" s="54" t="s">
        <v>169</v>
      </c>
      <c r="X26" s="35" t="s">
        <v>143</v>
      </c>
      <c r="Y26" s="35" t="s">
        <v>144</v>
      </c>
      <c r="Z26" s="60">
        <f>V26</f>
        <v>732000000</v>
      </c>
      <c r="AA26" s="35" t="s">
        <v>173</v>
      </c>
      <c r="AB26" s="56" t="s">
        <v>47</v>
      </c>
      <c r="AC26" s="56" t="s">
        <v>169</v>
      </c>
      <c r="AD26" s="41" t="s">
        <v>172</v>
      </c>
      <c r="AE26" s="56" t="s">
        <v>169</v>
      </c>
      <c r="AF26" s="158" t="s">
        <v>169</v>
      </c>
      <c r="AG26" s="35"/>
      <c r="AH26" s="126"/>
    </row>
    <row r="27" spans="2:34" ht="14.25" customHeight="1" thickBot="1">
      <c r="B27" s="138"/>
      <c r="C27" s="139"/>
      <c r="D27" s="139"/>
      <c r="E27" s="139"/>
      <c r="F27" s="139"/>
      <c r="G27" s="139"/>
      <c r="H27" s="139"/>
      <c r="I27" s="139"/>
      <c r="J27" s="139"/>
      <c r="K27" s="139"/>
      <c r="L27" s="139"/>
      <c r="M27" s="139"/>
      <c r="N27" s="139"/>
      <c r="O27" s="139"/>
      <c r="P27" s="139"/>
      <c r="Q27" s="139"/>
      <c r="R27" s="139"/>
      <c r="S27" s="139"/>
      <c r="T27" s="139"/>
      <c r="U27" s="139"/>
      <c r="V27" s="139"/>
      <c r="W27" s="140"/>
      <c r="X27" s="139"/>
      <c r="Y27" s="139"/>
      <c r="Z27" s="139"/>
      <c r="AA27" s="139"/>
      <c r="AB27" s="140"/>
      <c r="AC27" s="140"/>
      <c r="AD27" s="140"/>
      <c r="AE27" s="140"/>
      <c r="AF27" s="140"/>
      <c r="AG27" s="140"/>
      <c r="AH27" s="141"/>
    </row>
    <row r="28" spans="2:34" ht="14.25" customHeight="1" thickTop="1">
      <c r="W28" s="94"/>
      <c r="AB28" s="94"/>
      <c r="AC28" s="94"/>
      <c r="AD28" s="94"/>
      <c r="AE28" s="94"/>
      <c r="AF28" s="94"/>
      <c r="AG28" s="94"/>
    </row>
    <row r="29" spans="2:34" ht="14.25" customHeight="1">
      <c r="W29" s="94"/>
      <c r="AB29" s="94"/>
      <c r="AC29" s="94"/>
      <c r="AD29" s="94"/>
      <c r="AE29" s="94"/>
      <c r="AF29" s="94"/>
      <c r="AG29" s="94"/>
    </row>
    <row r="30" spans="2:34" ht="14.25" customHeight="1">
      <c r="W30" s="94"/>
      <c r="AB30" s="94"/>
      <c r="AC30" s="94"/>
      <c r="AD30" s="94"/>
      <c r="AE30" s="94"/>
      <c r="AF30" s="94"/>
      <c r="AG30" s="94"/>
    </row>
    <row r="31" spans="2:34" ht="14.25" customHeight="1">
      <c r="W31" s="94"/>
      <c r="AB31" s="94"/>
      <c r="AC31" s="94"/>
      <c r="AD31" s="94"/>
      <c r="AE31" s="94"/>
      <c r="AF31" s="94"/>
      <c r="AG31" s="94"/>
    </row>
    <row r="32" spans="2:34" ht="14.25" customHeight="1">
      <c r="W32" s="94"/>
      <c r="AB32" s="94"/>
      <c r="AC32" s="94"/>
      <c r="AD32" s="94"/>
      <c r="AE32" s="94"/>
      <c r="AF32" s="94"/>
      <c r="AG32" s="94"/>
    </row>
    <row r="33" spans="23:33" ht="14.25" customHeight="1">
      <c r="W33" s="94"/>
      <c r="AB33" s="94"/>
      <c r="AC33" s="94"/>
      <c r="AD33" s="94"/>
      <c r="AE33" s="94"/>
      <c r="AF33" s="94"/>
      <c r="AG33" s="94"/>
    </row>
    <row r="34" spans="23:33" ht="14.25" customHeight="1">
      <c r="W34" s="94"/>
      <c r="AB34" s="94"/>
      <c r="AC34" s="94"/>
      <c r="AD34" s="94"/>
      <c r="AE34" s="94"/>
      <c r="AF34" s="94"/>
      <c r="AG34" s="94"/>
    </row>
    <row r="35" spans="23:33" ht="14.25" customHeight="1">
      <c r="W35" s="94"/>
      <c r="AB35" s="94"/>
      <c r="AC35" s="94"/>
      <c r="AD35" s="94"/>
      <c r="AE35" s="94"/>
      <c r="AF35" s="94"/>
      <c r="AG35" s="94"/>
    </row>
    <row r="36" spans="23:33" ht="14.25" customHeight="1">
      <c r="W36" s="94"/>
      <c r="AB36" s="94"/>
      <c r="AC36" s="94"/>
      <c r="AD36" s="94"/>
      <c r="AE36" s="94"/>
      <c r="AF36" s="94"/>
      <c r="AG36" s="94"/>
    </row>
    <row r="37" spans="23:33" ht="14.25" customHeight="1">
      <c r="W37" s="94"/>
      <c r="AB37" s="94"/>
      <c r="AC37" s="94"/>
      <c r="AD37" s="94"/>
      <c r="AE37" s="94"/>
      <c r="AF37" s="94"/>
      <c r="AG37" s="94"/>
    </row>
    <row r="38" spans="23:33" ht="14.25" customHeight="1">
      <c r="W38" s="94"/>
      <c r="AB38" s="94"/>
      <c r="AC38" s="94"/>
      <c r="AD38" s="94"/>
      <c r="AE38" s="94"/>
      <c r="AF38" s="94"/>
      <c r="AG38" s="94"/>
    </row>
    <row r="39" spans="23:33" ht="14.25" customHeight="1">
      <c r="W39" s="94"/>
      <c r="AB39" s="94"/>
      <c r="AC39" s="94"/>
      <c r="AD39" s="94"/>
      <c r="AE39" s="94"/>
      <c r="AF39" s="94"/>
      <c r="AG39" s="94"/>
    </row>
    <row r="40" spans="23:33" ht="14.25" customHeight="1">
      <c r="W40" s="94"/>
      <c r="AB40" s="94"/>
      <c r="AC40" s="94"/>
      <c r="AD40" s="94"/>
      <c r="AE40" s="94"/>
      <c r="AF40" s="94"/>
      <c r="AG40" s="94"/>
    </row>
    <row r="41" spans="23:33" ht="14.25" customHeight="1">
      <c r="W41" s="94"/>
      <c r="AB41" s="94"/>
      <c r="AC41" s="94"/>
      <c r="AD41" s="94"/>
      <c r="AE41" s="94"/>
      <c r="AF41" s="94"/>
      <c r="AG41" s="94"/>
    </row>
    <row r="42" spans="23:33" ht="14.25" customHeight="1">
      <c r="W42" s="94"/>
      <c r="AB42" s="94"/>
      <c r="AC42" s="94"/>
      <c r="AD42" s="94"/>
      <c r="AE42" s="94"/>
      <c r="AF42" s="94"/>
      <c r="AG42" s="94"/>
    </row>
    <row r="43" spans="23:33" ht="14.25" customHeight="1">
      <c r="W43" s="94"/>
      <c r="AB43" s="94"/>
      <c r="AC43" s="94"/>
      <c r="AD43" s="94"/>
      <c r="AE43" s="94"/>
      <c r="AF43" s="94"/>
      <c r="AG43" s="94"/>
    </row>
    <row r="44" spans="23:33" ht="14.25" customHeight="1">
      <c r="W44" s="94"/>
      <c r="AB44" s="94"/>
      <c r="AC44" s="94"/>
      <c r="AD44" s="94"/>
      <c r="AE44" s="94"/>
      <c r="AF44" s="94"/>
      <c r="AG44" s="94"/>
    </row>
    <row r="45" spans="23:33" ht="14.25" customHeight="1">
      <c r="W45" s="94"/>
      <c r="AB45" s="94"/>
      <c r="AC45" s="94"/>
      <c r="AD45" s="94"/>
      <c r="AE45" s="94"/>
      <c r="AF45" s="94"/>
      <c r="AG45" s="94"/>
    </row>
    <row r="46" spans="23:33" ht="14.25" customHeight="1">
      <c r="W46" s="94"/>
      <c r="AB46" s="94"/>
      <c r="AC46" s="94"/>
      <c r="AD46" s="94"/>
      <c r="AE46" s="94"/>
      <c r="AF46" s="94"/>
      <c r="AG46" s="94"/>
    </row>
    <row r="47" spans="23:33" ht="14.25" customHeight="1">
      <c r="W47" s="94"/>
      <c r="AB47" s="94"/>
      <c r="AC47" s="94"/>
      <c r="AD47" s="94"/>
      <c r="AE47" s="94"/>
      <c r="AF47" s="94"/>
      <c r="AG47" s="94"/>
    </row>
    <row r="48" spans="23:33" ht="14.25" customHeight="1">
      <c r="W48" s="94"/>
      <c r="AB48" s="94"/>
      <c r="AC48" s="94"/>
      <c r="AD48" s="94"/>
      <c r="AE48" s="94"/>
      <c r="AF48" s="94"/>
      <c r="AG48" s="94"/>
    </row>
    <row r="49" spans="23:33" ht="14.25" customHeight="1">
      <c r="W49" s="94"/>
      <c r="AB49" s="94"/>
      <c r="AC49" s="94"/>
      <c r="AD49" s="94"/>
      <c r="AE49" s="94"/>
      <c r="AF49" s="94"/>
      <c r="AG49" s="94"/>
    </row>
    <row r="50" spans="23:33" ht="14.25" customHeight="1">
      <c r="W50" s="94"/>
      <c r="AB50" s="94"/>
      <c r="AC50" s="94"/>
      <c r="AD50" s="94"/>
      <c r="AE50" s="94"/>
      <c r="AF50" s="94"/>
      <c r="AG50" s="94"/>
    </row>
    <row r="51" spans="23:33" ht="14.25" customHeight="1">
      <c r="W51" s="94"/>
      <c r="AB51" s="94"/>
      <c r="AC51" s="94"/>
      <c r="AD51" s="94"/>
      <c r="AE51" s="94"/>
      <c r="AF51" s="94"/>
      <c r="AG51" s="94"/>
    </row>
    <row r="52" spans="23:33" ht="14.25" customHeight="1">
      <c r="W52" s="94"/>
      <c r="AB52" s="94"/>
      <c r="AC52" s="94"/>
      <c r="AD52" s="94"/>
      <c r="AE52" s="94"/>
      <c r="AF52" s="94"/>
      <c r="AG52" s="94"/>
    </row>
    <row r="53" spans="23:33" ht="14.25" customHeight="1">
      <c r="W53" s="94"/>
      <c r="AB53" s="94"/>
      <c r="AC53" s="94"/>
      <c r="AD53" s="94"/>
      <c r="AE53" s="94"/>
      <c r="AF53" s="94"/>
      <c r="AG53" s="94"/>
    </row>
    <row r="54" spans="23:33" ht="14.25" customHeight="1">
      <c r="W54" s="94"/>
      <c r="AB54" s="94"/>
      <c r="AC54" s="94"/>
      <c r="AD54" s="94"/>
      <c r="AE54" s="94"/>
      <c r="AF54" s="94"/>
      <c r="AG54" s="94"/>
    </row>
    <row r="55" spans="23:33" ht="14.25" customHeight="1">
      <c r="W55" s="94"/>
      <c r="AB55" s="94"/>
      <c r="AC55" s="94"/>
      <c r="AD55" s="94"/>
      <c r="AE55" s="94"/>
      <c r="AF55" s="94"/>
      <c r="AG55" s="94"/>
    </row>
    <row r="56" spans="23:33" ht="14.25" customHeight="1">
      <c r="W56" s="94"/>
      <c r="AB56" s="94"/>
      <c r="AC56" s="94"/>
      <c r="AD56" s="94"/>
      <c r="AE56" s="94"/>
      <c r="AF56" s="94"/>
      <c r="AG56" s="94"/>
    </row>
    <row r="57" spans="23:33" ht="14.25" customHeight="1">
      <c r="W57" s="94"/>
      <c r="AB57" s="94"/>
      <c r="AC57" s="94"/>
      <c r="AD57" s="94"/>
      <c r="AE57" s="94"/>
      <c r="AF57" s="94"/>
      <c r="AG57" s="94"/>
    </row>
    <row r="58" spans="23:33" ht="14.25" customHeight="1">
      <c r="W58" s="94"/>
      <c r="AB58" s="94"/>
      <c r="AC58" s="94"/>
      <c r="AD58" s="94"/>
      <c r="AE58" s="94"/>
      <c r="AF58" s="94"/>
      <c r="AG58" s="94"/>
    </row>
    <row r="59" spans="23:33" ht="14.25" customHeight="1">
      <c r="W59" s="94"/>
      <c r="AB59" s="94"/>
      <c r="AC59" s="94"/>
      <c r="AD59" s="94"/>
      <c r="AE59" s="94"/>
      <c r="AF59" s="94"/>
      <c r="AG59" s="94"/>
    </row>
    <row r="60" spans="23:33" ht="14.25" customHeight="1">
      <c r="W60" s="94"/>
      <c r="AB60" s="94"/>
      <c r="AC60" s="94"/>
      <c r="AD60" s="94"/>
      <c r="AE60" s="94"/>
      <c r="AF60" s="94"/>
      <c r="AG60" s="94"/>
    </row>
    <row r="61" spans="23:33" ht="14.25" customHeight="1">
      <c r="W61" s="94"/>
      <c r="AB61" s="94"/>
      <c r="AC61" s="94"/>
      <c r="AD61" s="94"/>
      <c r="AE61" s="94"/>
      <c r="AF61" s="94"/>
      <c r="AG61" s="94"/>
    </row>
    <row r="62" spans="23:33" ht="14.25" customHeight="1">
      <c r="W62" s="94"/>
      <c r="AB62" s="94"/>
      <c r="AC62" s="94"/>
      <c r="AD62" s="94"/>
      <c r="AE62" s="94"/>
      <c r="AF62" s="94"/>
      <c r="AG62" s="94"/>
    </row>
    <row r="63" spans="23:33" ht="14.25" customHeight="1">
      <c r="W63" s="94"/>
      <c r="AB63" s="94"/>
      <c r="AC63" s="94"/>
      <c r="AD63" s="94"/>
      <c r="AE63" s="94"/>
      <c r="AF63" s="94"/>
      <c r="AG63" s="94"/>
    </row>
    <row r="64" spans="23:33" ht="14.25" customHeight="1">
      <c r="W64" s="94"/>
      <c r="AB64" s="94"/>
      <c r="AC64" s="94"/>
      <c r="AD64" s="94"/>
      <c r="AE64" s="94"/>
      <c r="AF64" s="94"/>
      <c r="AG64" s="94"/>
    </row>
    <row r="65" spans="23:33" ht="14.25" customHeight="1">
      <c r="W65" s="94"/>
      <c r="AB65" s="94"/>
      <c r="AC65" s="94"/>
      <c r="AD65" s="94"/>
      <c r="AE65" s="94"/>
      <c r="AF65" s="94"/>
      <c r="AG65" s="94"/>
    </row>
    <row r="66" spans="23:33" ht="14.25" customHeight="1">
      <c r="W66" s="94"/>
      <c r="AB66" s="94"/>
      <c r="AC66" s="94"/>
      <c r="AD66" s="94"/>
      <c r="AE66" s="94"/>
      <c r="AF66" s="94"/>
      <c r="AG66" s="94"/>
    </row>
    <row r="67" spans="23:33" ht="14.25" customHeight="1">
      <c r="W67" s="94"/>
      <c r="AB67" s="94"/>
      <c r="AC67" s="94"/>
      <c r="AD67" s="94"/>
      <c r="AE67" s="94"/>
      <c r="AF67" s="94"/>
      <c r="AG67" s="94"/>
    </row>
    <row r="68" spans="23:33" ht="14.25" customHeight="1">
      <c r="W68" s="94"/>
      <c r="AB68" s="94"/>
      <c r="AC68" s="94"/>
      <c r="AD68" s="94"/>
      <c r="AE68" s="94"/>
      <c r="AF68" s="94"/>
      <c r="AG68" s="94"/>
    </row>
    <row r="69" spans="23:33" ht="14.25" customHeight="1">
      <c r="W69" s="94"/>
      <c r="AB69" s="94"/>
      <c r="AC69" s="94"/>
      <c r="AD69" s="94"/>
      <c r="AE69" s="94"/>
      <c r="AF69" s="94"/>
      <c r="AG69" s="94"/>
    </row>
    <row r="70" spans="23:33" ht="14.25" customHeight="1">
      <c r="W70" s="94"/>
      <c r="AB70" s="94"/>
      <c r="AC70" s="94"/>
      <c r="AD70" s="94"/>
      <c r="AE70" s="94"/>
      <c r="AF70" s="94"/>
      <c r="AG70" s="94"/>
    </row>
    <row r="71" spans="23:33" ht="14.25" customHeight="1">
      <c r="W71" s="94"/>
      <c r="AB71" s="94"/>
      <c r="AC71" s="94"/>
      <c r="AD71" s="94"/>
      <c r="AE71" s="94"/>
      <c r="AF71" s="94"/>
      <c r="AG71" s="94"/>
    </row>
    <row r="72" spans="23:33" ht="14.25" customHeight="1">
      <c r="W72" s="94"/>
      <c r="AB72" s="94"/>
      <c r="AC72" s="94"/>
      <c r="AD72" s="94"/>
      <c r="AE72" s="94"/>
      <c r="AF72" s="94"/>
      <c r="AG72" s="94"/>
    </row>
    <row r="73" spans="23:33" ht="14.25" customHeight="1">
      <c r="W73" s="94"/>
      <c r="AB73" s="94"/>
      <c r="AC73" s="94"/>
      <c r="AD73" s="94"/>
      <c r="AE73" s="94"/>
      <c r="AF73" s="94"/>
      <c r="AG73" s="94"/>
    </row>
    <row r="74" spans="23:33" ht="14.25" customHeight="1">
      <c r="W74" s="94"/>
      <c r="AB74" s="94"/>
      <c r="AC74" s="94"/>
      <c r="AD74" s="94"/>
      <c r="AE74" s="94"/>
      <c r="AF74" s="94"/>
      <c r="AG74" s="94"/>
    </row>
    <row r="75" spans="23:33" ht="14.25" customHeight="1">
      <c r="W75" s="94"/>
      <c r="AB75" s="94"/>
      <c r="AC75" s="94"/>
      <c r="AD75" s="94"/>
      <c r="AE75" s="94"/>
      <c r="AF75" s="94"/>
      <c r="AG75" s="94"/>
    </row>
    <row r="76" spans="23:33" ht="14.25" customHeight="1">
      <c r="W76" s="94"/>
      <c r="AB76" s="94"/>
      <c r="AC76" s="94"/>
      <c r="AD76" s="94"/>
      <c r="AE76" s="94"/>
      <c r="AF76" s="94"/>
      <c r="AG76" s="94"/>
    </row>
    <row r="77" spans="23:33" ht="14.25" customHeight="1">
      <c r="W77" s="94"/>
      <c r="AB77" s="94"/>
      <c r="AC77" s="94"/>
      <c r="AD77" s="94"/>
      <c r="AE77" s="94"/>
      <c r="AF77" s="94"/>
      <c r="AG77" s="94"/>
    </row>
    <row r="78" spans="23:33" ht="14.25" customHeight="1">
      <c r="W78" s="94"/>
      <c r="AB78" s="94"/>
      <c r="AC78" s="94"/>
      <c r="AD78" s="94"/>
      <c r="AE78" s="94"/>
      <c r="AF78" s="94"/>
      <c r="AG78" s="94"/>
    </row>
    <row r="79" spans="23:33" ht="14.25" customHeight="1">
      <c r="W79" s="94"/>
      <c r="AB79" s="94"/>
      <c r="AC79" s="94"/>
      <c r="AD79" s="94"/>
      <c r="AE79" s="94"/>
      <c r="AF79" s="94"/>
      <c r="AG79" s="94"/>
    </row>
    <row r="80" spans="23:33" ht="14.25" customHeight="1">
      <c r="W80" s="94"/>
      <c r="AB80" s="94"/>
      <c r="AC80" s="94"/>
      <c r="AD80" s="94"/>
      <c r="AE80" s="94"/>
      <c r="AF80" s="94"/>
      <c r="AG80" s="94"/>
    </row>
    <row r="81" spans="23:33" ht="14.25" customHeight="1">
      <c r="W81" s="94"/>
      <c r="AB81" s="94"/>
      <c r="AC81" s="94"/>
      <c r="AD81" s="94"/>
      <c r="AE81" s="94"/>
      <c r="AF81" s="94"/>
      <c r="AG81" s="94"/>
    </row>
    <row r="82" spans="23:33" ht="14.25" customHeight="1">
      <c r="W82" s="94"/>
      <c r="AB82" s="94"/>
      <c r="AC82" s="94"/>
      <c r="AD82" s="94"/>
      <c r="AE82" s="94"/>
      <c r="AF82" s="94"/>
      <c r="AG82" s="94"/>
    </row>
    <row r="83" spans="23:33" ht="14.25" customHeight="1">
      <c r="W83" s="94"/>
      <c r="AB83" s="94"/>
      <c r="AC83" s="94"/>
      <c r="AD83" s="94"/>
      <c r="AE83" s="94"/>
      <c r="AF83" s="94"/>
      <c r="AG83" s="94"/>
    </row>
    <row r="84" spans="23:33" ht="14.25" customHeight="1">
      <c r="W84" s="94"/>
      <c r="AB84" s="94"/>
      <c r="AC84" s="94"/>
      <c r="AD84" s="94"/>
      <c r="AE84" s="94"/>
      <c r="AF84" s="94"/>
      <c r="AG84" s="94"/>
    </row>
    <row r="85" spans="23:33" ht="14.25" customHeight="1">
      <c r="W85" s="94"/>
      <c r="AB85" s="94"/>
      <c r="AC85" s="94"/>
      <c r="AD85" s="94"/>
      <c r="AE85" s="94"/>
      <c r="AF85" s="94"/>
      <c r="AG85" s="94"/>
    </row>
    <row r="86" spans="23:33" ht="14.25" customHeight="1">
      <c r="W86" s="94"/>
      <c r="AB86" s="94"/>
      <c r="AC86" s="94"/>
      <c r="AD86" s="94"/>
      <c r="AE86" s="94"/>
      <c r="AF86" s="94"/>
      <c r="AG86" s="94"/>
    </row>
    <row r="87" spans="23:33" ht="14.25" customHeight="1">
      <c r="W87" s="94"/>
      <c r="AB87" s="94"/>
      <c r="AC87" s="94"/>
      <c r="AD87" s="94"/>
      <c r="AE87" s="94"/>
      <c r="AF87" s="94"/>
      <c r="AG87" s="94"/>
    </row>
    <row r="88" spans="23:33" ht="14.25" customHeight="1">
      <c r="W88" s="94"/>
      <c r="AB88" s="94"/>
      <c r="AC88" s="94"/>
      <c r="AD88" s="94"/>
      <c r="AE88" s="94"/>
      <c r="AF88" s="94"/>
      <c r="AG88" s="94"/>
    </row>
    <row r="89" spans="23:33" ht="14.25" customHeight="1">
      <c r="W89" s="94"/>
      <c r="AB89" s="94"/>
      <c r="AC89" s="94"/>
      <c r="AD89" s="94"/>
      <c r="AE89" s="94"/>
      <c r="AF89" s="94"/>
      <c r="AG89" s="94"/>
    </row>
    <row r="90" spans="23:33" ht="14.25" customHeight="1">
      <c r="W90" s="94"/>
      <c r="AB90" s="94"/>
      <c r="AC90" s="94"/>
      <c r="AD90" s="94"/>
      <c r="AE90" s="94"/>
      <c r="AF90" s="94"/>
      <c r="AG90" s="94"/>
    </row>
    <row r="91" spans="23:33" ht="14.25" customHeight="1">
      <c r="W91" s="94"/>
      <c r="AB91" s="94"/>
      <c r="AC91" s="94"/>
      <c r="AD91" s="94"/>
      <c r="AE91" s="94"/>
      <c r="AF91" s="94"/>
      <c r="AG91" s="94"/>
    </row>
    <row r="92" spans="23:33" ht="14.25" customHeight="1">
      <c r="W92" s="94"/>
      <c r="AB92" s="94"/>
      <c r="AC92" s="94"/>
      <c r="AD92" s="94"/>
      <c r="AE92" s="94"/>
      <c r="AF92" s="94"/>
      <c r="AG92" s="94"/>
    </row>
    <row r="93" spans="23:33" ht="14.25" customHeight="1">
      <c r="W93" s="94"/>
      <c r="AB93" s="94"/>
      <c r="AC93" s="94"/>
      <c r="AD93" s="94"/>
      <c r="AE93" s="94"/>
      <c r="AF93" s="94"/>
      <c r="AG93" s="94"/>
    </row>
    <row r="94" spans="23:33" ht="14.25" customHeight="1">
      <c r="W94" s="94"/>
      <c r="AB94" s="94"/>
      <c r="AC94" s="94"/>
      <c r="AD94" s="94"/>
      <c r="AE94" s="94"/>
      <c r="AF94" s="94"/>
      <c r="AG94" s="94"/>
    </row>
    <row r="95" spans="23:33" ht="14.25" customHeight="1">
      <c r="W95" s="94"/>
      <c r="AB95" s="94"/>
      <c r="AC95" s="94"/>
      <c r="AD95" s="94"/>
      <c r="AE95" s="94"/>
      <c r="AF95" s="94"/>
      <c r="AG95" s="94"/>
    </row>
    <row r="96" spans="23:33" ht="14.25" customHeight="1">
      <c r="W96" s="94"/>
      <c r="AB96" s="94"/>
      <c r="AC96" s="94"/>
      <c r="AD96" s="94"/>
      <c r="AE96" s="94"/>
      <c r="AF96" s="94"/>
      <c r="AG96" s="94"/>
    </row>
    <row r="97" spans="23:33" ht="14.25" customHeight="1">
      <c r="W97" s="94"/>
      <c r="AB97" s="94"/>
      <c r="AC97" s="94"/>
      <c r="AD97" s="94"/>
      <c r="AE97" s="94"/>
      <c r="AF97" s="94"/>
      <c r="AG97" s="94"/>
    </row>
    <row r="98" spans="23:33" ht="14.25" customHeight="1">
      <c r="W98" s="94"/>
      <c r="AB98" s="94"/>
      <c r="AC98" s="94"/>
      <c r="AD98" s="94"/>
      <c r="AE98" s="94"/>
      <c r="AF98" s="94"/>
      <c r="AG98" s="94"/>
    </row>
    <row r="99" spans="23:33" ht="14.25" customHeight="1">
      <c r="W99" s="94"/>
      <c r="AB99" s="94"/>
      <c r="AC99" s="94"/>
      <c r="AD99" s="94"/>
      <c r="AE99" s="94"/>
      <c r="AF99" s="94"/>
      <c r="AG99" s="94"/>
    </row>
    <row r="100" spans="23:33" ht="14.25" customHeight="1">
      <c r="W100" s="94"/>
      <c r="AB100" s="94"/>
      <c r="AC100" s="94"/>
      <c r="AD100" s="94"/>
      <c r="AE100" s="94"/>
      <c r="AF100" s="94"/>
      <c r="AG100" s="94"/>
    </row>
    <row r="101" spans="23:33" ht="14.25" customHeight="1">
      <c r="W101" s="94"/>
      <c r="AB101" s="94"/>
      <c r="AC101" s="94"/>
      <c r="AD101" s="94"/>
      <c r="AE101" s="94"/>
      <c r="AF101" s="94"/>
      <c r="AG101" s="94"/>
    </row>
    <row r="102" spans="23:33" ht="14.25" customHeight="1">
      <c r="W102" s="94"/>
      <c r="AB102" s="94"/>
      <c r="AC102" s="94"/>
      <c r="AD102" s="94"/>
      <c r="AE102" s="94"/>
      <c r="AF102" s="94"/>
      <c r="AG102" s="94"/>
    </row>
    <row r="103" spans="23:33" ht="14.25" customHeight="1">
      <c r="W103" s="94"/>
      <c r="AB103" s="94"/>
      <c r="AC103" s="94"/>
      <c r="AD103" s="94"/>
      <c r="AE103" s="94"/>
      <c r="AF103" s="94"/>
      <c r="AG103" s="94"/>
    </row>
    <row r="104" spans="23:33" ht="14.25" customHeight="1">
      <c r="W104" s="94"/>
      <c r="AB104" s="94"/>
      <c r="AC104" s="94"/>
      <c r="AD104" s="94"/>
      <c r="AE104" s="94"/>
      <c r="AF104" s="94"/>
      <c r="AG104" s="94"/>
    </row>
    <row r="105" spans="23:33" ht="14.25" customHeight="1">
      <c r="W105" s="94"/>
      <c r="AB105" s="94"/>
      <c r="AC105" s="94"/>
      <c r="AD105" s="94"/>
      <c r="AE105" s="94"/>
      <c r="AF105" s="94"/>
      <c r="AG105" s="94"/>
    </row>
    <row r="106" spans="23:33" ht="14.25" customHeight="1">
      <c r="W106" s="94"/>
      <c r="AB106" s="94"/>
      <c r="AC106" s="94"/>
      <c r="AD106" s="94"/>
      <c r="AE106" s="94"/>
      <c r="AF106" s="94"/>
      <c r="AG106" s="94"/>
    </row>
    <row r="107" spans="23:33" ht="14.25" customHeight="1">
      <c r="W107" s="94"/>
      <c r="AB107" s="94"/>
      <c r="AC107" s="94"/>
      <c r="AD107" s="94"/>
      <c r="AE107" s="94"/>
      <c r="AF107" s="94"/>
      <c r="AG107" s="94"/>
    </row>
    <row r="108" spans="23:33" ht="14.25" customHeight="1">
      <c r="W108" s="94"/>
      <c r="AB108" s="94"/>
      <c r="AC108" s="94"/>
      <c r="AD108" s="94"/>
      <c r="AE108" s="94"/>
      <c r="AF108" s="94"/>
      <c r="AG108" s="94"/>
    </row>
    <row r="109" spans="23:33" ht="14.25" customHeight="1">
      <c r="W109" s="94"/>
      <c r="AB109" s="94"/>
      <c r="AC109" s="94"/>
      <c r="AD109" s="94"/>
      <c r="AE109" s="94"/>
      <c r="AF109" s="94"/>
      <c r="AG109" s="94"/>
    </row>
    <row r="110" spans="23:33" ht="14.25" customHeight="1">
      <c r="W110" s="94"/>
      <c r="AB110" s="94"/>
      <c r="AC110" s="94"/>
      <c r="AD110" s="94"/>
      <c r="AE110" s="94"/>
      <c r="AF110" s="94"/>
      <c r="AG110" s="94"/>
    </row>
    <row r="111" spans="23:33" ht="14.25" customHeight="1">
      <c r="W111" s="94"/>
      <c r="AB111" s="94"/>
      <c r="AC111" s="94"/>
      <c r="AD111" s="94"/>
      <c r="AE111" s="94"/>
      <c r="AF111" s="94"/>
      <c r="AG111" s="94"/>
    </row>
    <row r="112" spans="23:33" ht="14.25" customHeight="1">
      <c r="W112" s="94"/>
      <c r="AB112" s="94"/>
      <c r="AC112" s="94"/>
      <c r="AD112" s="94"/>
      <c r="AE112" s="94"/>
      <c r="AF112" s="94"/>
      <c r="AG112" s="94"/>
    </row>
    <row r="113" spans="23:33" ht="14.25" customHeight="1">
      <c r="W113" s="94"/>
      <c r="AB113" s="94"/>
      <c r="AC113" s="94"/>
      <c r="AD113" s="94"/>
      <c r="AE113" s="94"/>
      <c r="AF113" s="94"/>
      <c r="AG113" s="94"/>
    </row>
    <row r="114" spans="23:33" ht="14.25" customHeight="1">
      <c r="W114" s="94"/>
      <c r="AB114" s="94"/>
      <c r="AC114" s="94"/>
      <c r="AD114" s="94"/>
      <c r="AE114" s="94"/>
      <c r="AF114" s="94"/>
      <c r="AG114" s="94"/>
    </row>
    <row r="115" spans="23:33" ht="14.25" customHeight="1">
      <c r="W115" s="94"/>
      <c r="AB115" s="94"/>
      <c r="AC115" s="94"/>
      <c r="AD115" s="94"/>
      <c r="AE115" s="94"/>
      <c r="AF115" s="94"/>
      <c r="AG115" s="94"/>
    </row>
    <row r="116" spans="23:33" ht="14.25" customHeight="1">
      <c r="W116" s="94"/>
      <c r="AB116" s="94"/>
      <c r="AC116" s="94"/>
      <c r="AD116" s="94"/>
      <c r="AE116" s="94"/>
      <c r="AF116" s="94"/>
      <c r="AG116" s="94"/>
    </row>
    <row r="117" spans="23:33" ht="14.25" customHeight="1">
      <c r="W117" s="94"/>
      <c r="AB117" s="94"/>
      <c r="AC117" s="94"/>
      <c r="AD117" s="94"/>
      <c r="AE117" s="94"/>
      <c r="AF117" s="94"/>
      <c r="AG117" s="94"/>
    </row>
    <row r="118" spans="23:33" ht="14.25" customHeight="1">
      <c r="W118" s="94"/>
      <c r="AB118" s="94"/>
      <c r="AC118" s="94"/>
      <c r="AD118" s="94"/>
      <c r="AE118" s="94"/>
      <c r="AF118" s="94"/>
      <c r="AG118" s="94"/>
    </row>
    <row r="119" spans="23:33" ht="14.25" customHeight="1">
      <c r="W119" s="94"/>
      <c r="AB119" s="94"/>
      <c r="AC119" s="94"/>
      <c r="AD119" s="94"/>
      <c r="AE119" s="94"/>
      <c r="AF119" s="94"/>
      <c r="AG119" s="94"/>
    </row>
    <row r="120" spans="23:33" ht="14.25" customHeight="1">
      <c r="W120" s="94"/>
      <c r="AB120" s="94"/>
      <c r="AC120" s="94"/>
      <c r="AD120" s="94"/>
      <c r="AE120" s="94"/>
      <c r="AF120" s="94"/>
      <c r="AG120" s="94"/>
    </row>
    <row r="121" spans="23:33" ht="14.25" customHeight="1">
      <c r="W121" s="94"/>
      <c r="AB121" s="94"/>
      <c r="AC121" s="94"/>
      <c r="AD121" s="94"/>
      <c r="AE121" s="94"/>
      <c r="AF121" s="94"/>
      <c r="AG121" s="94"/>
    </row>
    <row r="122" spans="23:33" ht="14.25" customHeight="1">
      <c r="W122" s="94"/>
      <c r="AB122" s="94"/>
      <c r="AC122" s="94"/>
      <c r="AD122" s="94"/>
      <c r="AE122" s="94"/>
      <c r="AF122" s="94"/>
      <c r="AG122" s="94"/>
    </row>
    <row r="123" spans="23:33" ht="14.25" customHeight="1">
      <c r="W123" s="94"/>
      <c r="AB123" s="94"/>
      <c r="AC123" s="94"/>
      <c r="AD123" s="94"/>
      <c r="AE123" s="94"/>
      <c r="AF123" s="94"/>
      <c r="AG123" s="94"/>
    </row>
    <row r="124" spans="23:33" ht="14.25" customHeight="1">
      <c r="W124" s="94"/>
      <c r="AB124" s="94"/>
      <c r="AC124" s="94"/>
      <c r="AD124" s="94"/>
      <c r="AE124" s="94"/>
      <c r="AF124" s="94"/>
      <c r="AG124" s="94"/>
    </row>
    <row r="125" spans="23:33" ht="14.25" customHeight="1">
      <c r="W125" s="94"/>
      <c r="AB125" s="94"/>
      <c r="AC125" s="94"/>
      <c r="AD125" s="94"/>
      <c r="AE125" s="94"/>
      <c r="AF125" s="94"/>
      <c r="AG125" s="94"/>
    </row>
    <row r="126" spans="23:33" ht="14.25" customHeight="1">
      <c r="W126" s="94"/>
      <c r="AB126" s="94"/>
      <c r="AC126" s="94"/>
      <c r="AD126" s="94"/>
      <c r="AE126" s="94"/>
      <c r="AF126" s="94"/>
      <c r="AG126" s="94"/>
    </row>
    <row r="127" spans="23:33" ht="14.25" customHeight="1">
      <c r="W127" s="94"/>
      <c r="AB127" s="94"/>
      <c r="AC127" s="94"/>
      <c r="AD127" s="94"/>
      <c r="AE127" s="94"/>
      <c r="AF127" s="94"/>
      <c r="AG127" s="94"/>
    </row>
    <row r="128" spans="23:33" ht="14.25" customHeight="1">
      <c r="W128" s="94"/>
      <c r="AB128" s="94"/>
      <c r="AC128" s="94"/>
      <c r="AD128" s="94"/>
      <c r="AE128" s="94"/>
      <c r="AF128" s="94"/>
      <c r="AG128" s="94"/>
    </row>
    <row r="129" spans="23:33" ht="14.25" customHeight="1">
      <c r="W129" s="94"/>
      <c r="AB129" s="94"/>
      <c r="AC129" s="94"/>
      <c r="AD129" s="94"/>
      <c r="AE129" s="94"/>
      <c r="AF129" s="94"/>
      <c r="AG129" s="94"/>
    </row>
    <row r="130" spans="23:33" ht="14.25" customHeight="1">
      <c r="W130" s="94"/>
      <c r="AB130" s="94"/>
      <c r="AC130" s="94"/>
      <c r="AD130" s="94"/>
      <c r="AE130" s="94"/>
      <c r="AF130" s="94"/>
      <c r="AG130" s="94"/>
    </row>
    <row r="131" spans="23:33" ht="14.25" customHeight="1">
      <c r="W131" s="94"/>
      <c r="AB131" s="94"/>
      <c r="AC131" s="94"/>
      <c r="AD131" s="94"/>
      <c r="AE131" s="94"/>
      <c r="AF131" s="94"/>
      <c r="AG131" s="94"/>
    </row>
    <row r="132" spans="23:33" ht="14.25" customHeight="1">
      <c r="W132" s="94"/>
      <c r="AB132" s="94"/>
      <c r="AC132" s="94"/>
      <c r="AD132" s="94"/>
      <c r="AE132" s="94"/>
      <c r="AF132" s="94"/>
      <c r="AG132" s="94"/>
    </row>
    <row r="133" spans="23:33" ht="14.25" customHeight="1">
      <c r="W133" s="94"/>
      <c r="AB133" s="94"/>
      <c r="AC133" s="94"/>
      <c r="AD133" s="94"/>
      <c r="AE133" s="94"/>
      <c r="AF133" s="94"/>
      <c r="AG133" s="94"/>
    </row>
    <row r="134" spans="23:33" ht="14.25" customHeight="1">
      <c r="W134" s="94"/>
      <c r="AB134" s="94"/>
      <c r="AC134" s="94"/>
      <c r="AD134" s="94"/>
      <c r="AE134" s="94"/>
      <c r="AF134" s="94"/>
      <c r="AG134" s="94"/>
    </row>
    <row r="135" spans="23:33" ht="14.25" customHeight="1">
      <c r="W135" s="94"/>
      <c r="AB135" s="94"/>
      <c r="AC135" s="94"/>
      <c r="AD135" s="94"/>
      <c r="AE135" s="94"/>
      <c r="AF135" s="94"/>
      <c r="AG135" s="94"/>
    </row>
    <row r="136" spans="23:33" ht="14.25" customHeight="1">
      <c r="W136" s="94"/>
      <c r="AB136" s="94"/>
      <c r="AC136" s="94"/>
      <c r="AD136" s="94"/>
      <c r="AE136" s="94"/>
      <c r="AF136" s="94"/>
      <c r="AG136" s="94"/>
    </row>
    <row r="137" spans="23:33" ht="14.25" customHeight="1">
      <c r="W137" s="94"/>
      <c r="AB137" s="94"/>
      <c r="AC137" s="94"/>
      <c r="AD137" s="94"/>
      <c r="AE137" s="94"/>
      <c r="AF137" s="94"/>
      <c r="AG137" s="94"/>
    </row>
    <row r="138" spans="23:33" ht="14.25" customHeight="1">
      <c r="W138" s="94"/>
      <c r="AB138" s="94"/>
      <c r="AC138" s="94"/>
      <c r="AD138" s="94"/>
      <c r="AE138" s="94"/>
      <c r="AF138" s="94"/>
      <c r="AG138" s="94"/>
    </row>
    <row r="139" spans="23:33" ht="14.25" customHeight="1">
      <c r="W139" s="94"/>
      <c r="AB139" s="94"/>
      <c r="AC139" s="94"/>
      <c r="AD139" s="94"/>
      <c r="AE139" s="94"/>
      <c r="AF139" s="94"/>
      <c r="AG139" s="94"/>
    </row>
    <row r="140" spans="23:33" ht="14.25" customHeight="1">
      <c r="W140" s="94"/>
      <c r="AB140" s="94"/>
      <c r="AC140" s="94"/>
      <c r="AD140" s="94"/>
      <c r="AE140" s="94"/>
      <c r="AF140" s="94"/>
      <c r="AG140" s="94"/>
    </row>
    <row r="141" spans="23:33" ht="14.25" customHeight="1">
      <c r="W141" s="94"/>
      <c r="AB141" s="94"/>
      <c r="AC141" s="94"/>
      <c r="AD141" s="94"/>
      <c r="AE141" s="94"/>
      <c r="AF141" s="94"/>
      <c r="AG141" s="94"/>
    </row>
    <row r="142" spans="23:33" ht="14.25" customHeight="1">
      <c r="W142" s="94"/>
      <c r="AB142" s="94"/>
      <c r="AC142" s="94"/>
      <c r="AD142" s="94"/>
      <c r="AE142" s="94"/>
      <c r="AF142" s="94"/>
      <c r="AG142" s="94"/>
    </row>
    <row r="143" spans="23:33" ht="14.25" customHeight="1">
      <c r="W143" s="94"/>
      <c r="AB143" s="94"/>
      <c r="AC143" s="94"/>
      <c r="AD143" s="94"/>
      <c r="AE143" s="94"/>
      <c r="AF143" s="94"/>
      <c r="AG143" s="94"/>
    </row>
    <row r="144" spans="23:33" ht="14.25" customHeight="1">
      <c r="W144" s="94"/>
      <c r="AB144" s="94"/>
      <c r="AC144" s="94"/>
      <c r="AD144" s="94"/>
      <c r="AE144" s="94"/>
      <c r="AF144" s="94"/>
      <c r="AG144" s="94"/>
    </row>
    <row r="145" spans="23:33" ht="14.25" customHeight="1">
      <c r="W145" s="94"/>
      <c r="AB145" s="94"/>
      <c r="AC145" s="94"/>
      <c r="AD145" s="94"/>
      <c r="AE145" s="94"/>
      <c r="AF145" s="94"/>
      <c r="AG145" s="94"/>
    </row>
    <row r="146" spans="23:33" ht="14.25" customHeight="1">
      <c r="W146" s="94"/>
      <c r="AB146" s="94"/>
      <c r="AC146" s="94"/>
      <c r="AD146" s="94"/>
      <c r="AE146" s="94"/>
      <c r="AF146" s="94"/>
      <c r="AG146" s="94"/>
    </row>
    <row r="147" spans="23:33" ht="14.25" customHeight="1">
      <c r="W147" s="94"/>
      <c r="AB147" s="94"/>
      <c r="AC147" s="94"/>
      <c r="AD147" s="94"/>
      <c r="AE147" s="94"/>
      <c r="AF147" s="94"/>
      <c r="AG147" s="94"/>
    </row>
    <row r="148" spans="23:33" ht="14.25" customHeight="1">
      <c r="W148" s="94"/>
      <c r="AB148" s="94"/>
      <c r="AC148" s="94"/>
      <c r="AD148" s="94"/>
      <c r="AE148" s="94"/>
      <c r="AF148" s="94"/>
      <c r="AG148" s="94"/>
    </row>
    <row r="149" spans="23:33" ht="14.25" customHeight="1">
      <c r="W149" s="94"/>
      <c r="AB149" s="94"/>
      <c r="AC149" s="94"/>
      <c r="AD149" s="94"/>
      <c r="AE149" s="94"/>
      <c r="AF149" s="94"/>
      <c r="AG149" s="94"/>
    </row>
    <row r="150" spans="23:33" ht="14.25" customHeight="1">
      <c r="W150" s="94"/>
      <c r="AB150" s="94"/>
      <c r="AC150" s="94"/>
      <c r="AD150" s="94"/>
      <c r="AE150" s="94"/>
      <c r="AF150" s="94"/>
      <c r="AG150" s="94"/>
    </row>
    <row r="151" spans="23:33" ht="14.25" customHeight="1">
      <c r="W151" s="94"/>
      <c r="AB151" s="94"/>
      <c r="AC151" s="94"/>
      <c r="AD151" s="94"/>
      <c r="AE151" s="94"/>
      <c r="AF151" s="94"/>
      <c r="AG151" s="94"/>
    </row>
    <row r="152" spans="23:33" ht="14.25" customHeight="1">
      <c r="W152" s="94"/>
      <c r="AB152" s="94"/>
      <c r="AC152" s="94"/>
      <c r="AD152" s="94"/>
      <c r="AE152" s="94"/>
      <c r="AF152" s="94"/>
      <c r="AG152" s="94"/>
    </row>
    <row r="153" spans="23:33" ht="14.25" customHeight="1">
      <c r="W153" s="94"/>
      <c r="AB153" s="94"/>
      <c r="AC153" s="94"/>
      <c r="AD153" s="94"/>
      <c r="AE153" s="94"/>
      <c r="AF153" s="94"/>
      <c r="AG153" s="94"/>
    </row>
    <row r="154" spans="23:33" ht="14.25" customHeight="1">
      <c r="W154" s="94"/>
      <c r="AB154" s="94"/>
      <c r="AC154" s="94"/>
      <c r="AD154" s="94"/>
      <c r="AE154" s="94"/>
      <c r="AF154" s="94"/>
      <c r="AG154" s="94"/>
    </row>
    <row r="155" spans="23:33" ht="14.25" customHeight="1">
      <c r="W155" s="94"/>
      <c r="AB155" s="94"/>
      <c r="AC155" s="94"/>
      <c r="AD155" s="94"/>
      <c r="AE155" s="94"/>
      <c r="AF155" s="94"/>
      <c r="AG155" s="94"/>
    </row>
    <row r="156" spans="23:33" ht="14.25" customHeight="1">
      <c r="W156" s="94"/>
      <c r="AB156" s="94"/>
      <c r="AC156" s="94"/>
      <c r="AD156" s="94"/>
      <c r="AE156" s="94"/>
      <c r="AF156" s="94"/>
      <c r="AG156" s="94"/>
    </row>
    <row r="157" spans="23:33" ht="14.25" customHeight="1">
      <c r="W157" s="94"/>
      <c r="AB157" s="94"/>
      <c r="AC157" s="94"/>
      <c r="AD157" s="94"/>
      <c r="AE157" s="94"/>
      <c r="AF157" s="94"/>
      <c r="AG157" s="94"/>
    </row>
    <row r="158" spans="23:33" ht="14.25" customHeight="1">
      <c r="W158" s="94"/>
      <c r="AB158" s="94"/>
      <c r="AC158" s="94"/>
      <c r="AD158" s="94"/>
      <c r="AE158" s="94"/>
      <c r="AF158" s="94"/>
      <c r="AG158" s="94"/>
    </row>
    <row r="159" spans="23:33" ht="14.25" customHeight="1">
      <c r="W159" s="94"/>
      <c r="AB159" s="94"/>
      <c r="AC159" s="94"/>
      <c r="AD159" s="94"/>
      <c r="AE159" s="94"/>
      <c r="AF159" s="94"/>
      <c r="AG159" s="94"/>
    </row>
    <row r="160" spans="23:33" ht="14.25" customHeight="1">
      <c r="W160" s="94"/>
      <c r="AB160" s="94"/>
      <c r="AC160" s="94"/>
      <c r="AD160" s="94"/>
      <c r="AE160" s="94"/>
      <c r="AF160" s="94"/>
      <c r="AG160" s="94"/>
    </row>
    <row r="161" spans="23:33" ht="14.25" customHeight="1">
      <c r="W161" s="94"/>
      <c r="AB161" s="94"/>
      <c r="AC161" s="94"/>
      <c r="AD161" s="94"/>
      <c r="AE161" s="94"/>
      <c r="AF161" s="94"/>
      <c r="AG161" s="94"/>
    </row>
    <row r="162" spans="23:33" ht="14.25" customHeight="1">
      <c r="W162" s="94"/>
      <c r="AB162" s="94"/>
      <c r="AC162" s="94"/>
      <c r="AD162" s="94"/>
      <c r="AE162" s="94"/>
      <c r="AF162" s="94"/>
      <c r="AG162" s="94"/>
    </row>
    <row r="163" spans="23:33" ht="14.25" customHeight="1">
      <c r="W163" s="94"/>
      <c r="AB163" s="94"/>
      <c r="AC163" s="94"/>
      <c r="AD163" s="94"/>
      <c r="AE163" s="94"/>
      <c r="AF163" s="94"/>
      <c r="AG163" s="94"/>
    </row>
    <row r="164" spans="23:33" ht="14.25" customHeight="1">
      <c r="W164" s="94"/>
      <c r="AB164" s="94"/>
      <c r="AC164" s="94"/>
      <c r="AD164" s="94"/>
      <c r="AE164" s="94"/>
      <c r="AF164" s="94"/>
      <c r="AG164" s="94"/>
    </row>
    <row r="165" spans="23:33" ht="14.25" customHeight="1">
      <c r="W165" s="94"/>
      <c r="AB165" s="94"/>
      <c r="AC165" s="94"/>
      <c r="AD165" s="94"/>
      <c r="AE165" s="94"/>
      <c r="AF165" s="94"/>
      <c r="AG165" s="94"/>
    </row>
    <row r="166" spans="23:33" ht="14.25" customHeight="1">
      <c r="W166" s="94"/>
      <c r="AB166" s="94"/>
      <c r="AC166" s="94"/>
      <c r="AD166" s="94"/>
      <c r="AE166" s="94"/>
      <c r="AF166" s="94"/>
      <c r="AG166" s="94"/>
    </row>
    <row r="167" spans="23:33" ht="14.25" customHeight="1">
      <c r="W167" s="94"/>
      <c r="AB167" s="94"/>
      <c r="AC167" s="94"/>
      <c r="AD167" s="94"/>
      <c r="AE167" s="94"/>
      <c r="AF167" s="94"/>
      <c r="AG167" s="94"/>
    </row>
    <row r="168" spans="23:33" ht="14.25" customHeight="1">
      <c r="W168" s="94"/>
      <c r="AB168" s="94"/>
      <c r="AC168" s="94"/>
      <c r="AD168" s="94"/>
      <c r="AE168" s="94"/>
      <c r="AF168" s="94"/>
      <c r="AG168" s="94"/>
    </row>
    <row r="169" spans="23:33" ht="14.25" customHeight="1">
      <c r="W169" s="94"/>
      <c r="AB169" s="94"/>
      <c r="AC169" s="94"/>
      <c r="AD169" s="94"/>
      <c r="AE169" s="94"/>
      <c r="AF169" s="94"/>
      <c r="AG169" s="94"/>
    </row>
    <row r="170" spans="23:33" ht="14.25" customHeight="1">
      <c r="W170" s="94"/>
      <c r="AB170" s="94"/>
      <c r="AC170" s="94"/>
      <c r="AD170" s="94"/>
      <c r="AE170" s="94"/>
      <c r="AF170" s="94"/>
      <c r="AG170" s="94"/>
    </row>
    <row r="171" spans="23:33" ht="14.25" customHeight="1">
      <c r="W171" s="94"/>
      <c r="AB171" s="94"/>
      <c r="AC171" s="94"/>
      <c r="AD171" s="94"/>
      <c r="AE171" s="94"/>
      <c r="AF171" s="94"/>
      <c r="AG171" s="94"/>
    </row>
    <row r="172" spans="23:33" ht="14.25" customHeight="1">
      <c r="W172" s="94"/>
      <c r="AB172" s="94"/>
      <c r="AC172" s="94"/>
      <c r="AD172" s="94"/>
      <c r="AE172" s="94"/>
      <c r="AF172" s="94"/>
      <c r="AG172" s="94"/>
    </row>
    <row r="173" spans="23:33" ht="14.25" customHeight="1">
      <c r="W173" s="94"/>
      <c r="AB173" s="94"/>
      <c r="AC173" s="94"/>
      <c r="AD173" s="94"/>
      <c r="AE173" s="94"/>
      <c r="AF173" s="94"/>
      <c r="AG173" s="94"/>
    </row>
    <row r="174" spans="23:33" ht="14.25" customHeight="1">
      <c r="W174" s="94"/>
      <c r="AB174" s="94"/>
      <c r="AC174" s="94"/>
      <c r="AD174" s="94"/>
      <c r="AE174" s="94"/>
      <c r="AF174" s="94"/>
      <c r="AG174" s="94"/>
    </row>
    <row r="175" spans="23:33" ht="14.25" customHeight="1">
      <c r="W175" s="94"/>
      <c r="AB175" s="94"/>
      <c r="AC175" s="94"/>
      <c r="AD175" s="94"/>
      <c r="AE175" s="94"/>
      <c r="AF175" s="94"/>
      <c r="AG175" s="94"/>
    </row>
    <row r="176" spans="23:33" ht="14.25" customHeight="1">
      <c r="W176" s="94"/>
      <c r="AB176" s="94"/>
      <c r="AC176" s="94"/>
      <c r="AD176" s="94"/>
      <c r="AE176" s="94"/>
      <c r="AF176" s="94"/>
      <c r="AG176" s="94"/>
    </row>
    <row r="177" spans="23:33" ht="14.25" customHeight="1">
      <c r="W177" s="94"/>
      <c r="AB177" s="94"/>
      <c r="AC177" s="94"/>
      <c r="AD177" s="94"/>
      <c r="AE177" s="94"/>
      <c r="AF177" s="94"/>
      <c r="AG177" s="94"/>
    </row>
    <row r="178" spans="23:33" ht="14.25" customHeight="1">
      <c r="W178" s="94"/>
      <c r="AB178" s="94"/>
      <c r="AC178" s="94"/>
      <c r="AD178" s="94"/>
      <c r="AE178" s="94"/>
      <c r="AF178" s="94"/>
      <c r="AG178" s="94"/>
    </row>
    <row r="179" spans="23:33" ht="14.25" customHeight="1">
      <c r="W179" s="94"/>
      <c r="AB179" s="94"/>
      <c r="AC179" s="94"/>
      <c r="AD179" s="94"/>
      <c r="AE179" s="94"/>
      <c r="AF179" s="94"/>
      <c r="AG179" s="94"/>
    </row>
    <row r="180" spans="23:33" ht="14.25" customHeight="1">
      <c r="W180" s="94"/>
      <c r="AB180" s="94"/>
      <c r="AC180" s="94"/>
      <c r="AD180" s="94"/>
      <c r="AE180" s="94"/>
      <c r="AF180" s="94"/>
      <c r="AG180" s="94"/>
    </row>
    <row r="181" spans="23:33" ht="14.25" customHeight="1">
      <c r="W181" s="94"/>
      <c r="AB181" s="94"/>
      <c r="AC181" s="94"/>
      <c r="AD181" s="94"/>
      <c r="AE181" s="94"/>
      <c r="AF181" s="94"/>
      <c r="AG181" s="94"/>
    </row>
    <row r="182" spans="23:33" ht="14.25" customHeight="1">
      <c r="W182" s="94"/>
      <c r="AB182" s="94"/>
      <c r="AC182" s="94"/>
      <c r="AD182" s="94"/>
      <c r="AE182" s="94"/>
      <c r="AF182" s="94"/>
      <c r="AG182" s="94"/>
    </row>
    <row r="183" spans="23:33" ht="14.25" customHeight="1">
      <c r="W183" s="94"/>
      <c r="AB183" s="94"/>
      <c r="AC183" s="94"/>
      <c r="AD183" s="94"/>
      <c r="AE183" s="94"/>
      <c r="AF183" s="94"/>
      <c r="AG183" s="94"/>
    </row>
    <row r="184" spans="23:33" ht="14.25" customHeight="1">
      <c r="W184" s="94"/>
      <c r="AB184" s="94"/>
      <c r="AC184" s="94"/>
      <c r="AD184" s="94"/>
      <c r="AE184" s="94"/>
      <c r="AF184" s="94"/>
      <c r="AG184" s="94"/>
    </row>
    <row r="185" spans="23:33" ht="14.25" customHeight="1">
      <c r="W185" s="94"/>
      <c r="AB185" s="94"/>
      <c r="AC185" s="94"/>
      <c r="AD185" s="94"/>
      <c r="AE185" s="94"/>
      <c r="AF185" s="94"/>
      <c r="AG185" s="94"/>
    </row>
    <row r="186" spans="23:33" ht="14.25" customHeight="1">
      <c r="W186" s="94"/>
      <c r="AB186" s="94"/>
      <c r="AC186" s="94"/>
      <c r="AD186" s="94"/>
      <c r="AE186" s="94"/>
      <c r="AF186" s="94"/>
      <c r="AG186" s="94"/>
    </row>
    <row r="187" spans="23:33" ht="14.25" customHeight="1">
      <c r="W187" s="94"/>
      <c r="AB187" s="94"/>
      <c r="AC187" s="94"/>
      <c r="AD187" s="94"/>
      <c r="AE187" s="94"/>
      <c r="AF187" s="94"/>
      <c r="AG187" s="94"/>
    </row>
    <row r="188" spans="23:33" ht="14.25" customHeight="1">
      <c r="W188" s="94"/>
      <c r="AB188" s="94"/>
      <c r="AC188" s="94"/>
      <c r="AD188" s="94"/>
      <c r="AE188" s="94"/>
      <c r="AF188" s="94"/>
      <c r="AG188" s="94"/>
    </row>
    <row r="189" spans="23:33" ht="14.25" customHeight="1">
      <c r="W189" s="94"/>
      <c r="AB189" s="94"/>
      <c r="AC189" s="94"/>
      <c r="AD189" s="94"/>
      <c r="AE189" s="94"/>
      <c r="AF189" s="94"/>
      <c r="AG189" s="94"/>
    </row>
    <row r="190" spans="23:33" ht="14.25" customHeight="1">
      <c r="W190" s="94"/>
      <c r="AB190" s="94"/>
      <c r="AC190" s="94"/>
      <c r="AD190" s="94"/>
      <c r="AE190" s="94"/>
      <c r="AF190" s="94"/>
      <c r="AG190" s="94"/>
    </row>
    <row r="191" spans="23:33" ht="14.25" customHeight="1">
      <c r="W191" s="94"/>
      <c r="AB191" s="94"/>
      <c r="AC191" s="94"/>
      <c r="AD191" s="94"/>
      <c r="AE191" s="94"/>
      <c r="AF191" s="94"/>
      <c r="AG191" s="94"/>
    </row>
    <row r="192" spans="23:33" ht="14.25" customHeight="1">
      <c r="W192" s="94"/>
      <c r="AB192" s="94"/>
      <c r="AC192" s="94"/>
      <c r="AD192" s="94"/>
      <c r="AE192" s="94"/>
      <c r="AF192" s="94"/>
      <c r="AG192" s="94"/>
    </row>
    <row r="193" spans="23:33" ht="14.25" customHeight="1">
      <c r="W193" s="94"/>
      <c r="AB193" s="94"/>
      <c r="AC193" s="94"/>
      <c r="AD193" s="94"/>
      <c r="AE193" s="94"/>
      <c r="AF193" s="94"/>
      <c r="AG193" s="94"/>
    </row>
    <row r="194" spans="23:33" ht="14.25" customHeight="1">
      <c r="W194" s="94"/>
      <c r="AB194" s="94"/>
      <c r="AC194" s="94"/>
      <c r="AD194" s="94"/>
      <c r="AE194" s="94"/>
      <c r="AF194" s="94"/>
      <c r="AG194" s="94"/>
    </row>
    <row r="195" spans="23:33" ht="14.25" customHeight="1">
      <c r="W195" s="94"/>
      <c r="AB195" s="94"/>
      <c r="AC195" s="94"/>
      <c r="AD195" s="94"/>
      <c r="AE195" s="94"/>
      <c r="AF195" s="94"/>
      <c r="AG195" s="94"/>
    </row>
    <row r="196" spans="23:33" ht="14.25" customHeight="1">
      <c r="W196" s="94"/>
      <c r="AB196" s="94"/>
      <c r="AC196" s="94"/>
      <c r="AD196" s="94"/>
      <c r="AE196" s="94"/>
      <c r="AF196" s="94"/>
      <c r="AG196" s="94"/>
    </row>
    <row r="197" spans="23:33" ht="14.25" customHeight="1">
      <c r="W197" s="94"/>
      <c r="AB197" s="94"/>
      <c r="AC197" s="94"/>
      <c r="AD197" s="94"/>
      <c r="AE197" s="94"/>
      <c r="AF197" s="94"/>
      <c r="AG197" s="94"/>
    </row>
    <row r="198" spans="23:33" ht="14.25" customHeight="1">
      <c r="W198" s="94"/>
      <c r="AB198" s="94"/>
      <c r="AC198" s="94"/>
      <c r="AD198" s="94"/>
      <c r="AE198" s="94"/>
      <c r="AF198" s="94"/>
      <c r="AG198" s="94"/>
    </row>
    <row r="199" spans="23:33" ht="14.25" customHeight="1">
      <c r="W199" s="94"/>
      <c r="AB199" s="94"/>
      <c r="AC199" s="94"/>
      <c r="AD199" s="94"/>
      <c r="AE199" s="94"/>
      <c r="AF199" s="94"/>
      <c r="AG199" s="94"/>
    </row>
    <row r="200" spans="23:33" ht="14.25" customHeight="1">
      <c r="W200" s="94"/>
      <c r="AB200" s="94"/>
      <c r="AC200" s="94"/>
      <c r="AD200" s="94"/>
      <c r="AE200" s="94"/>
      <c r="AF200" s="94"/>
      <c r="AG200" s="94"/>
    </row>
    <row r="201" spans="23:33" ht="14.25" customHeight="1">
      <c r="W201" s="94"/>
      <c r="AB201" s="94"/>
      <c r="AC201" s="94"/>
      <c r="AD201" s="94"/>
      <c r="AE201" s="94"/>
      <c r="AF201" s="94"/>
      <c r="AG201" s="94"/>
    </row>
    <row r="202" spans="23:33" ht="14.25" customHeight="1">
      <c r="W202" s="94"/>
      <c r="AB202" s="94"/>
      <c r="AC202" s="94"/>
      <c r="AD202" s="94"/>
      <c r="AE202" s="94"/>
      <c r="AF202" s="94"/>
      <c r="AG202" s="94"/>
    </row>
    <row r="203" spans="23:33" ht="14.25" customHeight="1">
      <c r="W203" s="94"/>
      <c r="AB203" s="94"/>
      <c r="AC203" s="94"/>
      <c r="AD203" s="94"/>
      <c r="AE203" s="94"/>
      <c r="AF203" s="94"/>
      <c r="AG203" s="94"/>
    </row>
    <row r="204" spans="23:33" ht="14.25" customHeight="1">
      <c r="W204" s="94"/>
      <c r="AB204" s="94"/>
      <c r="AC204" s="94"/>
      <c r="AD204" s="94"/>
      <c r="AE204" s="94"/>
      <c r="AF204" s="94"/>
      <c r="AG204" s="94"/>
    </row>
    <row r="205" spans="23:33" ht="14.25" customHeight="1">
      <c r="W205" s="94"/>
      <c r="AB205" s="94"/>
      <c r="AC205" s="94"/>
      <c r="AD205" s="94"/>
      <c r="AE205" s="94"/>
      <c r="AF205" s="94"/>
      <c r="AG205" s="94"/>
    </row>
    <row r="206" spans="23:33" ht="14.25" customHeight="1">
      <c r="W206" s="94"/>
      <c r="AB206" s="94"/>
      <c r="AC206" s="94"/>
      <c r="AD206" s="94"/>
      <c r="AE206" s="94"/>
      <c r="AF206" s="94"/>
      <c r="AG206" s="94"/>
    </row>
    <row r="207" spans="23:33" ht="14.25" customHeight="1">
      <c r="W207" s="94"/>
      <c r="AB207" s="94"/>
      <c r="AC207" s="94"/>
      <c r="AD207" s="94"/>
      <c r="AE207" s="94"/>
      <c r="AF207" s="94"/>
      <c r="AG207" s="94"/>
    </row>
    <row r="208" spans="23:33" ht="14.25" customHeight="1">
      <c r="W208" s="94"/>
      <c r="AB208" s="94"/>
      <c r="AC208" s="94"/>
      <c r="AD208" s="94"/>
      <c r="AE208" s="94"/>
      <c r="AF208" s="94"/>
      <c r="AG208" s="94"/>
    </row>
    <row r="209" spans="23:33" ht="14.25" customHeight="1">
      <c r="W209" s="94"/>
      <c r="AB209" s="94"/>
      <c r="AC209" s="94"/>
      <c r="AD209" s="94"/>
      <c r="AE209" s="94"/>
      <c r="AF209" s="94"/>
      <c r="AG209" s="94"/>
    </row>
    <row r="210" spans="23:33" ht="14.25" customHeight="1">
      <c r="W210" s="94"/>
      <c r="AB210" s="94"/>
      <c r="AC210" s="94"/>
      <c r="AD210" s="94"/>
      <c r="AE210" s="94"/>
      <c r="AF210" s="94"/>
      <c r="AG210" s="94"/>
    </row>
    <row r="211" spans="23:33" ht="14.25" customHeight="1">
      <c r="W211" s="94"/>
      <c r="AB211" s="94"/>
      <c r="AC211" s="94"/>
      <c r="AD211" s="94"/>
      <c r="AE211" s="94"/>
      <c r="AF211" s="94"/>
      <c r="AG211" s="94"/>
    </row>
    <row r="212" spans="23:33" ht="14.25" customHeight="1">
      <c r="W212" s="94"/>
      <c r="AB212" s="94"/>
      <c r="AC212" s="94"/>
      <c r="AD212" s="94"/>
      <c r="AE212" s="94"/>
      <c r="AF212" s="94"/>
      <c r="AG212" s="94"/>
    </row>
    <row r="213" spans="23:33" ht="14.25" customHeight="1">
      <c r="W213" s="94"/>
      <c r="AB213" s="94"/>
      <c r="AC213" s="94"/>
      <c r="AD213" s="94"/>
      <c r="AE213" s="94"/>
      <c r="AF213" s="94"/>
      <c r="AG213" s="94"/>
    </row>
    <row r="214" spans="23:33" ht="14.25" customHeight="1">
      <c r="W214" s="94"/>
      <c r="AB214" s="94"/>
      <c r="AC214" s="94"/>
      <c r="AD214" s="94"/>
      <c r="AE214" s="94"/>
      <c r="AF214" s="94"/>
      <c r="AG214" s="94"/>
    </row>
    <row r="215" spans="23:33" ht="14.25" customHeight="1">
      <c r="W215" s="94"/>
      <c r="AB215" s="94"/>
      <c r="AC215" s="94"/>
      <c r="AD215" s="94"/>
      <c r="AE215" s="94"/>
      <c r="AF215" s="94"/>
      <c r="AG215" s="94"/>
    </row>
    <row r="216" spans="23:33" ht="14.25" customHeight="1">
      <c r="W216" s="94"/>
      <c r="AB216" s="94"/>
      <c r="AC216" s="94"/>
      <c r="AD216" s="94"/>
      <c r="AE216" s="94"/>
      <c r="AF216" s="94"/>
      <c r="AG216" s="94"/>
    </row>
    <row r="217" spans="23:33" ht="14.25" customHeight="1">
      <c r="W217" s="94"/>
      <c r="AB217" s="94"/>
      <c r="AC217" s="94"/>
      <c r="AD217" s="94"/>
      <c r="AE217" s="94"/>
      <c r="AF217" s="94"/>
      <c r="AG217" s="94"/>
    </row>
    <row r="218" spans="23:33" ht="14.25" customHeight="1">
      <c r="W218" s="94"/>
      <c r="AB218" s="94"/>
      <c r="AC218" s="94"/>
      <c r="AD218" s="94"/>
      <c r="AE218" s="94"/>
      <c r="AF218" s="94"/>
      <c r="AG218" s="94"/>
    </row>
    <row r="219" spans="23:33" ht="14.25" customHeight="1">
      <c r="W219" s="94"/>
      <c r="AB219" s="94"/>
      <c r="AC219" s="94"/>
      <c r="AD219" s="94"/>
      <c r="AE219" s="94"/>
      <c r="AF219" s="94"/>
      <c r="AG219" s="94"/>
    </row>
    <row r="220" spans="23:33" ht="14.25" customHeight="1">
      <c r="W220" s="94"/>
      <c r="AB220" s="94"/>
      <c r="AC220" s="94"/>
      <c r="AD220" s="94"/>
      <c r="AE220" s="94"/>
      <c r="AF220" s="94"/>
      <c r="AG220" s="94"/>
    </row>
    <row r="221" spans="23:33" ht="14.25" customHeight="1">
      <c r="W221" s="94"/>
      <c r="AB221" s="94"/>
      <c r="AC221" s="94"/>
      <c r="AD221" s="94"/>
      <c r="AE221" s="94"/>
      <c r="AF221" s="94"/>
      <c r="AG221" s="94"/>
    </row>
    <row r="222" spans="23:33" ht="14.25" customHeight="1">
      <c r="W222" s="94"/>
      <c r="AB222" s="94"/>
      <c r="AC222" s="94"/>
      <c r="AD222" s="94"/>
      <c r="AE222" s="94"/>
      <c r="AF222" s="94"/>
      <c r="AG222" s="94"/>
    </row>
    <row r="223" spans="23:33" ht="14.25" customHeight="1">
      <c r="W223" s="94"/>
      <c r="AB223" s="94"/>
      <c r="AC223" s="94"/>
      <c r="AD223" s="94"/>
      <c r="AE223" s="94"/>
      <c r="AF223" s="94"/>
      <c r="AG223" s="94"/>
    </row>
    <row r="224" spans="23:33" ht="14.25" customHeight="1">
      <c r="W224" s="94"/>
      <c r="AB224" s="94"/>
      <c r="AC224" s="94"/>
      <c r="AD224" s="94"/>
      <c r="AE224" s="94"/>
      <c r="AF224" s="94"/>
      <c r="AG224" s="94"/>
    </row>
    <row r="225" spans="23:33" ht="14.25" customHeight="1">
      <c r="W225" s="94"/>
      <c r="AB225" s="94"/>
      <c r="AC225" s="94"/>
      <c r="AD225" s="94"/>
      <c r="AE225" s="94"/>
      <c r="AF225" s="94"/>
      <c r="AG225" s="94"/>
    </row>
    <row r="226" spans="23:33" ht="14.25" customHeight="1">
      <c r="W226" s="94"/>
      <c r="AB226" s="94"/>
      <c r="AC226" s="94"/>
      <c r="AD226" s="94"/>
      <c r="AE226" s="94"/>
      <c r="AF226" s="94"/>
      <c r="AG226" s="94"/>
    </row>
    <row r="227" spans="23:33" ht="14.25" customHeight="1">
      <c r="W227" s="94"/>
      <c r="AB227" s="94"/>
      <c r="AC227" s="94"/>
      <c r="AD227" s="94"/>
      <c r="AE227" s="94"/>
      <c r="AF227" s="94"/>
      <c r="AG227" s="94"/>
    </row>
    <row r="228" spans="23:33" ht="14.25" customHeight="1">
      <c r="W228" s="94"/>
      <c r="AB228" s="94"/>
      <c r="AC228" s="94"/>
      <c r="AD228" s="94"/>
      <c r="AE228" s="94"/>
      <c r="AF228" s="94"/>
      <c r="AG228" s="94"/>
    </row>
    <row r="229" spans="23:33" ht="14.25" customHeight="1">
      <c r="W229" s="94"/>
      <c r="AB229" s="94"/>
      <c r="AC229" s="94"/>
      <c r="AD229" s="94"/>
      <c r="AE229" s="94"/>
      <c r="AF229" s="94"/>
      <c r="AG229" s="94"/>
    </row>
    <row r="230" spans="23:33" ht="14.25" customHeight="1">
      <c r="W230" s="94"/>
      <c r="AB230" s="94"/>
      <c r="AC230" s="94"/>
      <c r="AD230" s="94"/>
      <c r="AE230" s="94"/>
      <c r="AF230" s="94"/>
      <c r="AG230" s="94"/>
    </row>
    <row r="231" spans="23:33" ht="14.25" customHeight="1">
      <c r="W231" s="94"/>
      <c r="AB231" s="94"/>
      <c r="AC231" s="94"/>
      <c r="AD231" s="94"/>
      <c r="AE231" s="94"/>
      <c r="AF231" s="94"/>
      <c r="AG231" s="94"/>
    </row>
    <row r="232" spans="23:33" ht="14.25" customHeight="1">
      <c r="W232" s="94"/>
      <c r="AB232" s="94"/>
      <c r="AC232" s="94"/>
      <c r="AD232" s="94"/>
      <c r="AE232" s="94"/>
      <c r="AF232" s="94"/>
      <c r="AG232" s="94"/>
    </row>
    <row r="233" spans="23:33" ht="14.25" customHeight="1">
      <c r="W233" s="94"/>
      <c r="AB233" s="94"/>
      <c r="AC233" s="94"/>
      <c r="AD233" s="94"/>
      <c r="AE233" s="94"/>
      <c r="AF233" s="94"/>
      <c r="AG233" s="94"/>
    </row>
    <row r="234" spans="23:33" ht="14.25" customHeight="1">
      <c r="W234" s="94"/>
      <c r="AB234" s="94"/>
      <c r="AC234" s="94"/>
      <c r="AD234" s="94"/>
      <c r="AE234" s="94"/>
      <c r="AF234" s="94"/>
      <c r="AG234" s="94"/>
    </row>
    <row r="235" spans="23:33" ht="14.25" customHeight="1">
      <c r="W235" s="94"/>
      <c r="AB235" s="94"/>
      <c r="AC235" s="94"/>
      <c r="AD235" s="94"/>
      <c r="AE235" s="94"/>
      <c r="AF235" s="94"/>
      <c r="AG235" s="94"/>
    </row>
    <row r="236" spans="23:33" ht="14.25" customHeight="1">
      <c r="W236" s="94"/>
      <c r="AB236" s="94"/>
      <c r="AC236" s="94"/>
      <c r="AD236" s="94"/>
      <c r="AE236" s="94"/>
      <c r="AF236" s="94"/>
      <c r="AG236" s="94"/>
    </row>
    <row r="237" spans="23:33" ht="14.25" customHeight="1">
      <c r="W237" s="94"/>
      <c r="AB237" s="94"/>
      <c r="AC237" s="94"/>
      <c r="AD237" s="94"/>
      <c r="AE237" s="94"/>
      <c r="AF237" s="94"/>
      <c r="AG237" s="94"/>
    </row>
    <row r="238" spans="23:33" ht="14.25" customHeight="1">
      <c r="W238" s="94"/>
      <c r="AB238" s="94"/>
      <c r="AC238" s="94"/>
      <c r="AD238" s="94"/>
      <c r="AE238" s="94"/>
      <c r="AF238" s="94"/>
      <c r="AG238" s="94"/>
    </row>
    <row r="239" spans="23:33" ht="14.25" customHeight="1">
      <c r="W239" s="94"/>
      <c r="AB239" s="94"/>
      <c r="AC239" s="94"/>
      <c r="AD239" s="94"/>
      <c r="AE239" s="94"/>
      <c r="AF239" s="94"/>
      <c r="AG239" s="94"/>
    </row>
    <row r="240" spans="23:33" ht="14.25" customHeight="1">
      <c r="W240" s="94"/>
      <c r="AB240" s="94"/>
      <c r="AC240" s="94"/>
      <c r="AD240" s="94"/>
      <c r="AE240" s="94"/>
      <c r="AF240" s="94"/>
      <c r="AG240" s="94"/>
    </row>
    <row r="241" spans="23:33" ht="14.25" customHeight="1">
      <c r="W241" s="94"/>
      <c r="AB241" s="94"/>
      <c r="AC241" s="94"/>
      <c r="AD241" s="94"/>
      <c r="AE241" s="94"/>
      <c r="AF241" s="94"/>
      <c r="AG241" s="94"/>
    </row>
    <row r="242" spans="23:33" ht="14.25" customHeight="1">
      <c r="W242" s="94"/>
      <c r="AB242" s="94"/>
      <c r="AC242" s="94"/>
      <c r="AD242" s="94"/>
      <c r="AE242" s="94"/>
      <c r="AF242" s="94"/>
      <c r="AG242" s="94"/>
    </row>
    <row r="243" spans="23:33" ht="14.25" customHeight="1">
      <c r="W243" s="94"/>
      <c r="AB243" s="94"/>
      <c r="AC243" s="94"/>
      <c r="AD243" s="94"/>
      <c r="AE243" s="94"/>
      <c r="AF243" s="94"/>
      <c r="AG243" s="94"/>
    </row>
    <row r="244" spans="23:33" ht="14.25" customHeight="1">
      <c r="W244" s="94"/>
      <c r="AB244" s="94"/>
      <c r="AC244" s="94"/>
      <c r="AD244" s="94"/>
      <c r="AE244" s="94"/>
      <c r="AF244" s="94"/>
      <c r="AG244" s="94"/>
    </row>
    <row r="245" spans="23:33" ht="14.25" customHeight="1">
      <c r="W245" s="94"/>
      <c r="AB245" s="94"/>
      <c r="AC245" s="94"/>
      <c r="AD245" s="94"/>
      <c r="AE245" s="94"/>
      <c r="AF245" s="94"/>
      <c r="AG245" s="94"/>
    </row>
    <row r="246" spans="23:33" ht="14.25" customHeight="1">
      <c r="W246" s="94"/>
      <c r="AB246" s="94"/>
      <c r="AC246" s="94"/>
      <c r="AD246" s="94"/>
      <c r="AE246" s="94"/>
      <c r="AF246" s="94"/>
      <c r="AG246" s="94"/>
    </row>
    <row r="247" spans="23:33" ht="14.25" customHeight="1">
      <c r="W247" s="94"/>
      <c r="AB247" s="94"/>
      <c r="AC247" s="94"/>
      <c r="AD247" s="94"/>
      <c r="AE247" s="94"/>
      <c r="AF247" s="94"/>
      <c r="AG247" s="94"/>
    </row>
    <row r="248" spans="23:33" ht="14.25" customHeight="1">
      <c r="W248" s="94"/>
      <c r="AB248" s="94"/>
      <c r="AC248" s="94"/>
      <c r="AD248" s="94"/>
      <c r="AE248" s="94"/>
      <c r="AF248" s="94"/>
      <c r="AG248" s="94"/>
    </row>
    <row r="249" spans="23:33" ht="14.25" customHeight="1">
      <c r="W249" s="94"/>
      <c r="AB249" s="94"/>
      <c r="AC249" s="94"/>
      <c r="AD249" s="94"/>
      <c r="AE249" s="94"/>
      <c r="AF249" s="94"/>
      <c r="AG249" s="94"/>
    </row>
    <row r="250" spans="23:33" ht="14.25" customHeight="1">
      <c r="W250" s="94"/>
      <c r="AB250" s="94"/>
      <c r="AC250" s="94"/>
      <c r="AD250" s="94"/>
      <c r="AE250" s="94"/>
      <c r="AF250" s="94"/>
      <c r="AG250" s="94"/>
    </row>
    <row r="251" spans="23:33" ht="14.25" customHeight="1">
      <c r="W251" s="94"/>
      <c r="AB251" s="94"/>
      <c r="AC251" s="94"/>
      <c r="AD251" s="94"/>
      <c r="AE251" s="94"/>
      <c r="AF251" s="94"/>
      <c r="AG251" s="94"/>
    </row>
    <row r="252" spans="23:33" ht="14.25" customHeight="1">
      <c r="W252" s="94"/>
      <c r="AB252" s="94"/>
      <c r="AC252" s="94"/>
      <c r="AD252" s="94"/>
      <c r="AE252" s="94"/>
      <c r="AF252" s="94"/>
      <c r="AG252" s="94"/>
    </row>
    <row r="253" spans="23:33" ht="14.25" customHeight="1">
      <c r="W253" s="94"/>
      <c r="AB253" s="94"/>
      <c r="AC253" s="94"/>
      <c r="AD253" s="94"/>
      <c r="AE253" s="94"/>
      <c r="AF253" s="94"/>
      <c r="AG253" s="94"/>
    </row>
    <row r="254" spans="23:33" ht="14.25" customHeight="1">
      <c r="W254" s="94"/>
      <c r="AB254" s="94"/>
      <c r="AC254" s="94"/>
      <c r="AD254" s="94"/>
      <c r="AE254" s="94"/>
      <c r="AF254" s="94"/>
      <c r="AG254" s="94"/>
    </row>
    <row r="255" spans="23:33" ht="14.25" customHeight="1">
      <c r="W255" s="94"/>
      <c r="AB255" s="94"/>
      <c r="AC255" s="94"/>
      <c r="AD255" s="94"/>
      <c r="AE255" s="94"/>
      <c r="AF255" s="94"/>
      <c r="AG255" s="94"/>
    </row>
    <row r="256" spans="23:33" ht="14.25" customHeight="1">
      <c r="W256" s="94"/>
      <c r="AB256" s="94"/>
      <c r="AC256" s="94"/>
      <c r="AD256" s="94"/>
      <c r="AE256" s="94"/>
      <c r="AF256" s="94"/>
      <c r="AG256" s="94"/>
    </row>
    <row r="257" spans="23:33" ht="14.25" customHeight="1">
      <c r="W257" s="94"/>
      <c r="AB257" s="94"/>
      <c r="AC257" s="94"/>
      <c r="AD257" s="94"/>
      <c r="AE257" s="94"/>
      <c r="AF257" s="94"/>
      <c r="AG257" s="94"/>
    </row>
    <row r="258" spans="23:33" ht="14.25" customHeight="1">
      <c r="W258" s="94"/>
      <c r="AB258" s="94"/>
      <c r="AC258" s="94"/>
      <c r="AD258" s="94"/>
      <c r="AE258" s="94"/>
      <c r="AF258" s="94"/>
      <c r="AG258" s="94"/>
    </row>
    <row r="259" spans="23:33" ht="14.25" customHeight="1">
      <c r="W259" s="94"/>
      <c r="AB259" s="94"/>
      <c r="AC259" s="94"/>
      <c r="AD259" s="94"/>
      <c r="AE259" s="94"/>
      <c r="AF259" s="94"/>
      <c r="AG259" s="94"/>
    </row>
    <row r="260" spans="23:33" ht="14.25" customHeight="1">
      <c r="W260" s="94"/>
      <c r="AB260" s="94"/>
      <c r="AC260" s="94"/>
      <c r="AD260" s="94"/>
      <c r="AE260" s="94"/>
      <c r="AF260" s="94"/>
      <c r="AG260" s="94"/>
    </row>
    <row r="261" spans="23:33" ht="14.25" customHeight="1">
      <c r="W261" s="94"/>
      <c r="AB261" s="94"/>
      <c r="AC261" s="94"/>
      <c r="AD261" s="94"/>
      <c r="AE261" s="94"/>
      <c r="AF261" s="94"/>
      <c r="AG261" s="94"/>
    </row>
    <row r="262" spans="23:33" ht="14.25" customHeight="1">
      <c r="W262" s="94"/>
      <c r="AB262" s="94"/>
      <c r="AC262" s="94"/>
      <c r="AD262" s="94"/>
      <c r="AE262" s="94"/>
      <c r="AF262" s="94"/>
      <c r="AG262" s="94"/>
    </row>
    <row r="263" spans="23:33" ht="14.25" customHeight="1">
      <c r="W263" s="94"/>
      <c r="AB263" s="94"/>
      <c r="AC263" s="94"/>
      <c r="AD263" s="94"/>
      <c r="AE263" s="94"/>
      <c r="AF263" s="94"/>
      <c r="AG263" s="94"/>
    </row>
    <row r="264" spans="23:33" ht="14.25" customHeight="1">
      <c r="W264" s="94"/>
      <c r="AB264" s="94"/>
      <c r="AC264" s="94"/>
      <c r="AD264" s="94"/>
      <c r="AE264" s="94"/>
      <c r="AF264" s="94"/>
      <c r="AG264" s="94"/>
    </row>
    <row r="265" spans="23:33" ht="14.25" customHeight="1">
      <c r="W265" s="94"/>
      <c r="AB265" s="94"/>
      <c r="AC265" s="94"/>
      <c r="AD265" s="94"/>
      <c r="AE265" s="94"/>
      <c r="AF265" s="94"/>
      <c r="AG265" s="94"/>
    </row>
    <row r="266" spans="23:33" ht="14.25" customHeight="1">
      <c r="W266" s="94"/>
      <c r="AB266" s="94"/>
      <c r="AC266" s="94"/>
      <c r="AD266" s="94"/>
      <c r="AE266" s="94"/>
      <c r="AF266" s="94"/>
      <c r="AG266" s="94"/>
    </row>
    <row r="267" spans="23:33" ht="14.25" customHeight="1">
      <c r="W267" s="94"/>
      <c r="AB267" s="94"/>
      <c r="AC267" s="94"/>
      <c r="AD267" s="94"/>
      <c r="AE267" s="94"/>
      <c r="AF267" s="94"/>
      <c r="AG267" s="94"/>
    </row>
    <row r="268" spans="23:33" ht="14.25" customHeight="1">
      <c r="W268" s="94"/>
      <c r="AB268" s="94"/>
      <c r="AC268" s="94"/>
      <c r="AD268" s="94"/>
      <c r="AE268" s="94"/>
      <c r="AF268" s="94"/>
      <c r="AG268" s="94"/>
    </row>
    <row r="269" spans="23:33" ht="14.25" customHeight="1">
      <c r="W269" s="94"/>
      <c r="AB269" s="94"/>
      <c r="AC269" s="94"/>
      <c r="AD269" s="94"/>
      <c r="AE269" s="94"/>
      <c r="AF269" s="94"/>
      <c r="AG269" s="94"/>
    </row>
    <row r="270" spans="23:33" ht="14.25" customHeight="1">
      <c r="W270" s="94"/>
      <c r="AB270" s="94"/>
      <c r="AC270" s="94"/>
      <c r="AD270" s="94"/>
      <c r="AE270" s="94"/>
      <c r="AF270" s="94"/>
      <c r="AG270" s="94"/>
    </row>
    <row r="271" spans="23:33" ht="14.25" customHeight="1">
      <c r="W271" s="94"/>
      <c r="AB271" s="94"/>
      <c r="AC271" s="94"/>
      <c r="AD271" s="94"/>
      <c r="AE271" s="94"/>
      <c r="AF271" s="94"/>
      <c r="AG271" s="94"/>
    </row>
    <row r="272" spans="23:33" ht="14.25" customHeight="1">
      <c r="W272" s="94"/>
      <c r="AB272" s="94"/>
      <c r="AC272" s="94"/>
      <c r="AD272" s="94"/>
      <c r="AE272" s="94"/>
      <c r="AF272" s="94"/>
      <c r="AG272" s="94"/>
    </row>
    <row r="273" spans="23:33" ht="14.25" customHeight="1">
      <c r="W273" s="94"/>
      <c r="AB273" s="94"/>
      <c r="AC273" s="94"/>
      <c r="AD273" s="94"/>
      <c r="AE273" s="94"/>
      <c r="AF273" s="94"/>
      <c r="AG273" s="94"/>
    </row>
    <row r="274" spans="23:33" ht="14.25" customHeight="1">
      <c r="W274" s="94"/>
      <c r="AB274" s="94"/>
      <c r="AC274" s="94"/>
      <c r="AD274" s="94"/>
      <c r="AE274" s="94"/>
      <c r="AF274" s="94"/>
      <c r="AG274" s="94"/>
    </row>
    <row r="275" spans="23:33" ht="14.25" customHeight="1">
      <c r="W275" s="94"/>
      <c r="AB275" s="94"/>
      <c r="AC275" s="94"/>
      <c r="AD275" s="94"/>
      <c r="AE275" s="94"/>
      <c r="AF275" s="94"/>
      <c r="AG275" s="94"/>
    </row>
    <row r="276" spans="23:33" ht="14.25" customHeight="1">
      <c r="W276" s="94"/>
      <c r="AB276" s="94"/>
      <c r="AC276" s="94"/>
      <c r="AD276" s="94"/>
      <c r="AE276" s="94"/>
      <c r="AF276" s="94"/>
      <c r="AG276" s="94"/>
    </row>
    <row r="277" spans="23:33" ht="14.25" customHeight="1">
      <c r="W277" s="94"/>
      <c r="AB277" s="94"/>
      <c r="AC277" s="94"/>
      <c r="AD277" s="94"/>
      <c r="AE277" s="94"/>
      <c r="AF277" s="94"/>
      <c r="AG277" s="94"/>
    </row>
    <row r="278" spans="23:33" ht="14.25" customHeight="1">
      <c r="W278" s="94"/>
      <c r="AB278" s="94"/>
      <c r="AC278" s="94"/>
      <c r="AD278" s="94"/>
      <c r="AE278" s="94"/>
      <c r="AF278" s="94"/>
      <c r="AG278" s="94"/>
    </row>
    <row r="279" spans="23:33" ht="14.25" customHeight="1">
      <c r="W279" s="94"/>
      <c r="AB279" s="94"/>
      <c r="AC279" s="94"/>
      <c r="AD279" s="94"/>
      <c r="AE279" s="94"/>
      <c r="AF279" s="94"/>
      <c r="AG279" s="94"/>
    </row>
    <row r="280" spans="23:33" ht="14.25" customHeight="1">
      <c r="W280" s="94"/>
      <c r="AB280" s="94"/>
      <c r="AC280" s="94"/>
      <c r="AD280" s="94"/>
      <c r="AE280" s="94"/>
      <c r="AF280" s="94"/>
      <c r="AG280" s="94"/>
    </row>
    <row r="281" spans="23:33" ht="14.25" customHeight="1">
      <c r="W281" s="94"/>
      <c r="AB281" s="94"/>
      <c r="AC281" s="94"/>
      <c r="AD281" s="94"/>
      <c r="AE281" s="94"/>
      <c r="AF281" s="94"/>
      <c r="AG281" s="94"/>
    </row>
    <row r="282" spans="23:33" ht="14.25" customHeight="1">
      <c r="W282" s="94"/>
      <c r="AB282" s="94"/>
      <c r="AC282" s="94"/>
      <c r="AD282" s="94"/>
      <c r="AE282" s="94"/>
      <c r="AF282" s="94"/>
      <c r="AG282" s="94"/>
    </row>
    <row r="283" spans="23:33" ht="14.25" customHeight="1">
      <c r="W283" s="94"/>
      <c r="AB283" s="94"/>
      <c r="AC283" s="94"/>
      <c r="AD283" s="94"/>
      <c r="AE283" s="94"/>
      <c r="AF283" s="94"/>
      <c r="AG283" s="94"/>
    </row>
    <row r="284" spans="23:33" ht="14.25" customHeight="1">
      <c r="W284" s="94"/>
      <c r="AB284" s="94"/>
      <c r="AC284" s="94"/>
      <c r="AD284" s="94"/>
      <c r="AE284" s="94"/>
      <c r="AF284" s="94"/>
      <c r="AG284" s="94"/>
    </row>
    <row r="285" spans="23:33" ht="14.25" customHeight="1">
      <c r="W285" s="94"/>
      <c r="AB285" s="94"/>
      <c r="AC285" s="94"/>
      <c r="AD285" s="94"/>
      <c r="AE285" s="94"/>
      <c r="AF285" s="94"/>
      <c r="AG285" s="94"/>
    </row>
    <row r="286" spans="23:33" ht="14.25" customHeight="1">
      <c r="W286" s="94"/>
      <c r="AB286" s="94"/>
      <c r="AC286" s="94"/>
      <c r="AD286" s="94"/>
      <c r="AE286" s="94"/>
      <c r="AF286" s="94"/>
      <c r="AG286" s="94"/>
    </row>
    <row r="287" spans="23:33" ht="14.25" customHeight="1">
      <c r="W287" s="94"/>
      <c r="AB287" s="94"/>
      <c r="AC287" s="94"/>
      <c r="AD287" s="94"/>
      <c r="AE287" s="94"/>
      <c r="AF287" s="94"/>
      <c r="AG287" s="94"/>
    </row>
    <row r="288" spans="23:33" ht="14.25" customHeight="1">
      <c r="W288" s="94"/>
      <c r="AB288" s="94"/>
      <c r="AC288" s="94"/>
      <c r="AD288" s="94"/>
      <c r="AE288" s="94"/>
      <c r="AF288" s="94"/>
      <c r="AG288" s="94"/>
    </row>
    <row r="289" spans="23:33" ht="14.25" customHeight="1">
      <c r="W289" s="94"/>
      <c r="AB289" s="94"/>
      <c r="AC289" s="94"/>
      <c r="AD289" s="94"/>
      <c r="AE289" s="94"/>
      <c r="AF289" s="94"/>
      <c r="AG289" s="94"/>
    </row>
    <row r="290" spans="23:33" ht="14.25" customHeight="1">
      <c r="W290" s="94"/>
      <c r="AB290" s="94"/>
      <c r="AC290" s="94"/>
      <c r="AD290" s="94"/>
      <c r="AE290" s="94"/>
      <c r="AF290" s="94"/>
      <c r="AG290" s="94"/>
    </row>
    <row r="291" spans="23:33" ht="14.25" customHeight="1">
      <c r="W291" s="94"/>
      <c r="AB291" s="94"/>
      <c r="AC291" s="94"/>
      <c r="AD291" s="94"/>
      <c r="AE291" s="94"/>
      <c r="AF291" s="94"/>
      <c r="AG291" s="94"/>
    </row>
    <row r="292" spans="23:33" ht="14.25" customHeight="1">
      <c r="W292" s="94"/>
      <c r="AB292" s="94"/>
      <c r="AC292" s="94"/>
      <c r="AD292" s="94"/>
      <c r="AE292" s="94"/>
      <c r="AF292" s="94"/>
      <c r="AG292" s="94"/>
    </row>
    <row r="293" spans="23:33" ht="14.25" customHeight="1">
      <c r="W293" s="94"/>
      <c r="AB293" s="94"/>
      <c r="AC293" s="94"/>
      <c r="AD293" s="94"/>
      <c r="AE293" s="94"/>
      <c r="AF293" s="94"/>
      <c r="AG293" s="94"/>
    </row>
    <row r="294" spans="23:33" ht="14.25" customHeight="1">
      <c r="W294" s="94"/>
      <c r="AB294" s="94"/>
      <c r="AC294" s="94"/>
      <c r="AD294" s="94"/>
      <c r="AE294" s="94"/>
      <c r="AF294" s="94"/>
      <c r="AG294" s="94"/>
    </row>
    <row r="295" spans="23:33" ht="14.25" customHeight="1">
      <c r="W295" s="94"/>
      <c r="AB295" s="94"/>
      <c r="AC295" s="94"/>
      <c r="AD295" s="94"/>
      <c r="AE295" s="94"/>
      <c r="AF295" s="94"/>
      <c r="AG295" s="94"/>
    </row>
    <row r="296" spans="23:33" ht="14.25" customHeight="1">
      <c r="W296" s="94"/>
      <c r="AB296" s="94"/>
      <c r="AC296" s="94"/>
      <c r="AD296" s="94"/>
      <c r="AE296" s="94"/>
      <c r="AF296" s="94"/>
      <c r="AG296" s="94"/>
    </row>
    <row r="297" spans="23:33" ht="14.25" customHeight="1">
      <c r="W297" s="94"/>
      <c r="AB297" s="94"/>
      <c r="AC297" s="94"/>
      <c r="AD297" s="94"/>
      <c r="AE297" s="94"/>
      <c r="AF297" s="94"/>
      <c r="AG297" s="94"/>
    </row>
    <row r="298" spans="23:33" ht="14.25" customHeight="1">
      <c r="W298" s="94"/>
      <c r="AB298" s="94"/>
      <c r="AC298" s="94"/>
      <c r="AD298" s="94"/>
      <c r="AE298" s="94"/>
      <c r="AF298" s="94"/>
      <c r="AG298" s="94"/>
    </row>
    <row r="299" spans="23:33" ht="14.25" customHeight="1">
      <c r="W299" s="94"/>
      <c r="AB299" s="94"/>
      <c r="AC299" s="94"/>
      <c r="AD299" s="94"/>
      <c r="AE299" s="94"/>
      <c r="AF299" s="94"/>
      <c r="AG299" s="94"/>
    </row>
    <row r="300" spans="23:33" ht="14.25" customHeight="1">
      <c r="W300" s="94"/>
      <c r="AB300" s="94"/>
      <c r="AC300" s="94"/>
      <c r="AD300" s="94"/>
      <c r="AE300" s="94"/>
      <c r="AF300" s="94"/>
      <c r="AG300" s="94"/>
    </row>
    <row r="301" spans="23:33" ht="14.25" customHeight="1">
      <c r="W301" s="94"/>
      <c r="AB301" s="94"/>
      <c r="AC301" s="94"/>
      <c r="AD301" s="94"/>
      <c r="AE301" s="94"/>
      <c r="AF301" s="94"/>
      <c r="AG301" s="94"/>
    </row>
    <row r="302" spans="23:33" ht="14.25" customHeight="1">
      <c r="W302" s="94"/>
      <c r="AB302" s="94"/>
      <c r="AC302" s="94"/>
      <c r="AD302" s="94"/>
      <c r="AE302" s="94"/>
      <c r="AF302" s="94"/>
      <c r="AG302" s="94"/>
    </row>
    <row r="303" spans="23:33" ht="14.25" customHeight="1">
      <c r="W303" s="94"/>
      <c r="AB303" s="94"/>
      <c r="AC303" s="94"/>
      <c r="AD303" s="94"/>
      <c r="AE303" s="94"/>
      <c r="AF303" s="94"/>
      <c r="AG303" s="94"/>
    </row>
    <row r="304" spans="23:33" ht="14.25" customHeight="1">
      <c r="W304" s="94"/>
      <c r="AB304" s="94"/>
      <c r="AC304" s="94"/>
      <c r="AD304" s="94"/>
      <c r="AE304" s="94"/>
      <c r="AF304" s="94"/>
      <c r="AG304" s="94"/>
    </row>
    <row r="305" spans="23:33" ht="14.25" customHeight="1">
      <c r="W305" s="94"/>
      <c r="AB305" s="94"/>
      <c r="AC305" s="94"/>
      <c r="AD305" s="94"/>
      <c r="AE305" s="94"/>
      <c r="AF305" s="94"/>
      <c r="AG305" s="94"/>
    </row>
    <row r="306" spans="23:33" ht="14.25" customHeight="1">
      <c r="W306" s="94"/>
      <c r="AB306" s="94"/>
      <c r="AC306" s="94"/>
      <c r="AD306" s="94"/>
      <c r="AE306" s="94"/>
      <c r="AF306" s="94"/>
      <c r="AG306" s="94"/>
    </row>
    <row r="307" spans="23:33" ht="14.25" customHeight="1">
      <c r="W307" s="94"/>
      <c r="AB307" s="94"/>
      <c r="AC307" s="94"/>
      <c r="AD307" s="94"/>
      <c r="AE307" s="94"/>
      <c r="AF307" s="94"/>
      <c r="AG307" s="94"/>
    </row>
    <row r="308" spans="23:33" ht="14.25" customHeight="1">
      <c r="W308" s="94"/>
      <c r="AB308" s="94"/>
      <c r="AC308" s="94"/>
      <c r="AD308" s="94"/>
      <c r="AE308" s="94"/>
      <c r="AF308" s="94"/>
      <c r="AG308" s="94"/>
    </row>
    <row r="309" spans="23:33" ht="14.25" customHeight="1">
      <c r="W309" s="94"/>
      <c r="AB309" s="94"/>
      <c r="AC309" s="94"/>
      <c r="AD309" s="94"/>
      <c r="AE309" s="94"/>
      <c r="AF309" s="94"/>
      <c r="AG309" s="94"/>
    </row>
    <row r="310" spans="23:33" ht="14.25" customHeight="1">
      <c r="W310" s="94"/>
      <c r="AB310" s="94"/>
      <c r="AC310" s="94"/>
      <c r="AD310" s="94"/>
      <c r="AE310" s="94"/>
      <c r="AF310" s="94"/>
      <c r="AG310" s="94"/>
    </row>
    <row r="311" spans="23:33" ht="14.25" customHeight="1">
      <c r="W311" s="94"/>
      <c r="AB311" s="94"/>
      <c r="AC311" s="94"/>
      <c r="AD311" s="94"/>
      <c r="AE311" s="94"/>
      <c r="AF311" s="94"/>
      <c r="AG311" s="94"/>
    </row>
    <row r="312" spans="23:33" ht="14.25" customHeight="1">
      <c r="W312" s="94"/>
      <c r="AB312" s="94"/>
      <c r="AC312" s="94"/>
      <c r="AD312" s="94"/>
      <c r="AE312" s="94"/>
      <c r="AF312" s="94"/>
      <c r="AG312" s="94"/>
    </row>
    <row r="313" spans="23:33" ht="14.25" customHeight="1">
      <c r="W313" s="94"/>
      <c r="AB313" s="94"/>
      <c r="AC313" s="94"/>
      <c r="AD313" s="94"/>
      <c r="AE313" s="94"/>
      <c r="AF313" s="94"/>
      <c r="AG313" s="94"/>
    </row>
    <row r="314" spans="23:33" ht="14.25" customHeight="1">
      <c r="W314" s="94"/>
      <c r="AB314" s="94"/>
      <c r="AC314" s="94"/>
      <c r="AD314" s="94"/>
      <c r="AE314" s="94"/>
      <c r="AF314" s="94"/>
      <c r="AG314" s="94"/>
    </row>
    <row r="315" spans="23:33" ht="14.25" customHeight="1">
      <c r="W315" s="94"/>
      <c r="AB315" s="94"/>
      <c r="AC315" s="94"/>
      <c r="AD315" s="94"/>
      <c r="AE315" s="94"/>
      <c r="AF315" s="94"/>
      <c r="AG315" s="94"/>
    </row>
    <row r="316" spans="23:33" ht="14.25" customHeight="1">
      <c r="W316" s="94"/>
      <c r="AB316" s="94"/>
      <c r="AC316" s="94"/>
      <c r="AD316" s="94"/>
      <c r="AE316" s="94"/>
      <c r="AF316" s="94"/>
      <c r="AG316" s="94"/>
    </row>
    <row r="317" spans="23:33" ht="14.25" customHeight="1">
      <c r="W317" s="94"/>
      <c r="AB317" s="94"/>
      <c r="AC317" s="94"/>
      <c r="AD317" s="94"/>
      <c r="AE317" s="94"/>
      <c r="AF317" s="94"/>
      <c r="AG317" s="94"/>
    </row>
    <row r="318" spans="23:33" ht="14.25" customHeight="1">
      <c r="W318" s="94"/>
      <c r="AB318" s="94"/>
      <c r="AC318" s="94"/>
      <c r="AD318" s="94"/>
      <c r="AE318" s="94"/>
      <c r="AF318" s="94"/>
      <c r="AG318" s="94"/>
    </row>
    <row r="319" spans="23:33" ht="14.25" customHeight="1">
      <c r="W319" s="94"/>
      <c r="AB319" s="94"/>
      <c r="AC319" s="94"/>
      <c r="AD319" s="94"/>
      <c r="AE319" s="94"/>
      <c r="AF319" s="94"/>
      <c r="AG319" s="94"/>
    </row>
    <row r="320" spans="23:33" ht="14.25" customHeight="1">
      <c r="W320" s="94"/>
      <c r="AB320" s="94"/>
      <c r="AC320" s="94"/>
      <c r="AD320" s="94"/>
      <c r="AE320" s="94"/>
      <c r="AF320" s="94"/>
      <c r="AG320" s="94"/>
    </row>
    <row r="321" spans="23:33" ht="14.25" customHeight="1">
      <c r="W321" s="94"/>
      <c r="AB321" s="94"/>
      <c r="AC321" s="94"/>
      <c r="AD321" s="94"/>
      <c r="AE321" s="94"/>
      <c r="AF321" s="94"/>
      <c r="AG321" s="94"/>
    </row>
    <row r="322" spans="23:33" ht="14.25" customHeight="1">
      <c r="W322" s="94"/>
      <c r="AB322" s="94"/>
      <c r="AC322" s="94"/>
      <c r="AD322" s="94"/>
      <c r="AE322" s="94"/>
      <c r="AF322" s="94"/>
      <c r="AG322" s="94"/>
    </row>
    <row r="323" spans="23:33" ht="14.25" customHeight="1">
      <c r="W323" s="94"/>
      <c r="AB323" s="94"/>
      <c r="AC323" s="94"/>
      <c r="AD323" s="94"/>
      <c r="AE323" s="94"/>
      <c r="AF323" s="94"/>
      <c r="AG323" s="94"/>
    </row>
    <row r="324" spans="23:33" ht="14.25" customHeight="1">
      <c r="W324" s="94"/>
      <c r="AB324" s="94"/>
      <c r="AC324" s="94"/>
      <c r="AD324" s="94"/>
      <c r="AE324" s="94"/>
      <c r="AF324" s="94"/>
      <c r="AG324" s="94"/>
    </row>
    <row r="325" spans="23:33" ht="14.25" customHeight="1">
      <c r="W325" s="94"/>
      <c r="AB325" s="94"/>
      <c r="AC325" s="94"/>
      <c r="AD325" s="94"/>
      <c r="AE325" s="94"/>
      <c r="AF325" s="94"/>
      <c r="AG325" s="94"/>
    </row>
    <row r="326" spans="23:33" ht="14.25" customHeight="1">
      <c r="W326" s="94"/>
      <c r="AB326" s="94"/>
      <c r="AC326" s="94"/>
      <c r="AD326" s="94"/>
      <c r="AE326" s="94"/>
      <c r="AF326" s="94"/>
      <c r="AG326" s="94"/>
    </row>
    <row r="327" spans="23:33" ht="14.25" customHeight="1">
      <c r="W327" s="94"/>
      <c r="AB327" s="94"/>
      <c r="AC327" s="94"/>
      <c r="AD327" s="94"/>
      <c r="AE327" s="94"/>
      <c r="AF327" s="94"/>
      <c r="AG327" s="94"/>
    </row>
    <row r="328" spans="23:33" ht="14.25" customHeight="1">
      <c r="W328" s="94"/>
      <c r="AB328" s="94"/>
      <c r="AC328" s="94"/>
      <c r="AD328" s="94"/>
      <c r="AE328" s="94"/>
      <c r="AF328" s="94"/>
      <c r="AG328" s="94"/>
    </row>
    <row r="329" spans="23:33" ht="14.25" customHeight="1">
      <c r="W329" s="94"/>
      <c r="AB329" s="94"/>
      <c r="AC329" s="94"/>
      <c r="AD329" s="94"/>
      <c r="AE329" s="94"/>
      <c r="AF329" s="94"/>
      <c r="AG329" s="94"/>
    </row>
    <row r="330" spans="23:33" ht="14.25" customHeight="1">
      <c r="W330" s="94"/>
      <c r="AB330" s="94"/>
      <c r="AC330" s="94"/>
      <c r="AD330" s="94"/>
      <c r="AE330" s="94"/>
      <c r="AF330" s="94"/>
      <c r="AG330" s="94"/>
    </row>
    <row r="331" spans="23:33" ht="14.25" customHeight="1">
      <c r="W331" s="94"/>
      <c r="AB331" s="94"/>
      <c r="AC331" s="94"/>
      <c r="AD331" s="94"/>
      <c r="AE331" s="94"/>
      <c r="AF331" s="94"/>
      <c r="AG331" s="94"/>
    </row>
    <row r="332" spans="23:33" ht="14.25" customHeight="1">
      <c r="W332" s="94"/>
      <c r="AB332" s="94"/>
      <c r="AC332" s="94"/>
      <c r="AD332" s="94"/>
      <c r="AE332" s="94"/>
      <c r="AF332" s="94"/>
      <c r="AG332" s="94"/>
    </row>
    <row r="333" spans="23:33" ht="14.25" customHeight="1">
      <c r="W333" s="94"/>
      <c r="AB333" s="94"/>
      <c r="AC333" s="94"/>
      <c r="AD333" s="94"/>
      <c r="AE333" s="94"/>
      <c r="AF333" s="94"/>
      <c r="AG333" s="94"/>
    </row>
    <row r="334" spans="23:33" ht="14.25" customHeight="1">
      <c r="W334" s="94"/>
      <c r="AB334" s="94"/>
      <c r="AC334" s="94"/>
      <c r="AD334" s="94"/>
      <c r="AE334" s="94"/>
      <c r="AF334" s="94"/>
      <c r="AG334" s="94"/>
    </row>
    <row r="335" spans="23:33" ht="14.25" customHeight="1">
      <c r="W335" s="94"/>
      <c r="AB335" s="94"/>
      <c r="AC335" s="94"/>
      <c r="AD335" s="94"/>
      <c r="AE335" s="94"/>
      <c r="AF335" s="94"/>
      <c r="AG335" s="94"/>
    </row>
    <row r="336" spans="23:33" ht="14.25" customHeight="1">
      <c r="W336" s="94"/>
      <c r="AB336" s="94"/>
      <c r="AC336" s="94"/>
      <c r="AD336" s="94"/>
      <c r="AE336" s="94"/>
      <c r="AF336" s="94"/>
      <c r="AG336" s="94"/>
    </row>
    <row r="337" spans="23:33" ht="14.25" customHeight="1">
      <c r="W337" s="94"/>
      <c r="AB337" s="94"/>
      <c r="AC337" s="94"/>
      <c r="AD337" s="94"/>
      <c r="AE337" s="94"/>
      <c r="AF337" s="94"/>
      <c r="AG337" s="94"/>
    </row>
    <row r="338" spans="23:33" ht="14.25" customHeight="1">
      <c r="W338" s="94"/>
      <c r="AB338" s="94"/>
      <c r="AC338" s="94"/>
      <c r="AD338" s="94"/>
      <c r="AE338" s="94"/>
      <c r="AF338" s="94"/>
      <c r="AG338" s="94"/>
    </row>
    <row r="339" spans="23:33" ht="14.25" customHeight="1">
      <c r="W339" s="94"/>
      <c r="AB339" s="94"/>
      <c r="AC339" s="94"/>
      <c r="AD339" s="94"/>
      <c r="AE339" s="94"/>
      <c r="AF339" s="94"/>
      <c r="AG339" s="94"/>
    </row>
    <row r="340" spans="23:33" ht="14.25" customHeight="1">
      <c r="W340" s="94"/>
      <c r="AB340" s="94"/>
      <c r="AC340" s="94"/>
      <c r="AD340" s="94"/>
      <c r="AE340" s="94"/>
      <c r="AF340" s="94"/>
      <c r="AG340" s="94"/>
    </row>
    <row r="341" spans="23:33" ht="14.25" customHeight="1">
      <c r="W341" s="94"/>
      <c r="AB341" s="94"/>
      <c r="AC341" s="94"/>
      <c r="AD341" s="94"/>
      <c r="AE341" s="94"/>
      <c r="AF341" s="94"/>
      <c r="AG341" s="94"/>
    </row>
    <row r="342" spans="23:33" ht="14.25" customHeight="1">
      <c r="W342" s="94"/>
      <c r="AB342" s="94"/>
      <c r="AC342" s="94"/>
      <c r="AD342" s="94"/>
      <c r="AE342" s="94"/>
      <c r="AF342" s="94"/>
      <c r="AG342" s="94"/>
    </row>
    <row r="343" spans="23:33" ht="14.25" customHeight="1">
      <c r="W343" s="94"/>
      <c r="AB343" s="94"/>
      <c r="AC343" s="94"/>
      <c r="AD343" s="94"/>
      <c r="AE343" s="94"/>
      <c r="AF343" s="94"/>
      <c r="AG343" s="94"/>
    </row>
    <row r="344" spans="23:33" ht="14.25" customHeight="1">
      <c r="W344" s="94"/>
      <c r="AB344" s="94"/>
      <c r="AC344" s="94"/>
      <c r="AD344" s="94"/>
      <c r="AE344" s="94"/>
      <c r="AF344" s="94"/>
      <c r="AG344" s="94"/>
    </row>
    <row r="345" spans="23:33" ht="14.25" customHeight="1">
      <c r="W345" s="94"/>
      <c r="AB345" s="94"/>
      <c r="AC345" s="94"/>
      <c r="AD345" s="94"/>
      <c r="AE345" s="94"/>
      <c r="AF345" s="94"/>
      <c r="AG345" s="94"/>
    </row>
    <row r="346" spans="23:33" ht="14.25" customHeight="1">
      <c r="W346" s="94"/>
      <c r="AB346" s="94"/>
      <c r="AC346" s="94"/>
      <c r="AD346" s="94"/>
      <c r="AE346" s="94"/>
      <c r="AF346" s="94"/>
      <c r="AG346" s="94"/>
    </row>
    <row r="347" spans="23:33" ht="14.25" customHeight="1">
      <c r="W347" s="94"/>
      <c r="AB347" s="94"/>
      <c r="AC347" s="94"/>
      <c r="AD347" s="94"/>
      <c r="AE347" s="94"/>
      <c r="AF347" s="94"/>
      <c r="AG347" s="94"/>
    </row>
    <row r="348" spans="23:33" ht="14.25" customHeight="1">
      <c r="W348" s="94"/>
      <c r="AB348" s="94"/>
      <c r="AC348" s="94"/>
      <c r="AD348" s="94"/>
      <c r="AE348" s="94"/>
      <c r="AF348" s="94"/>
      <c r="AG348" s="94"/>
    </row>
    <row r="349" spans="23:33" ht="14.25" customHeight="1">
      <c r="W349" s="94"/>
      <c r="AB349" s="94"/>
      <c r="AC349" s="94"/>
      <c r="AD349" s="94"/>
      <c r="AE349" s="94"/>
      <c r="AF349" s="94"/>
      <c r="AG349" s="94"/>
    </row>
    <row r="350" spans="23:33" ht="14.25" customHeight="1">
      <c r="W350" s="94"/>
      <c r="AB350" s="94"/>
      <c r="AC350" s="94"/>
      <c r="AD350" s="94"/>
      <c r="AE350" s="94"/>
      <c r="AF350" s="94"/>
      <c r="AG350" s="94"/>
    </row>
    <row r="351" spans="23:33" ht="14.25" customHeight="1">
      <c r="W351" s="94"/>
      <c r="AB351" s="94"/>
      <c r="AC351" s="94"/>
      <c r="AD351" s="94"/>
      <c r="AE351" s="94"/>
      <c r="AF351" s="94"/>
      <c r="AG351" s="94"/>
    </row>
    <row r="352" spans="23:33" ht="14.25" customHeight="1">
      <c r="W352" s="94"/>
      <c r="AB352" s="94"/>
      <c r="AC352" s="94"/>
      <c r="AD352" s="94"/>
      <c r="AE352" s="94"/>
      <c r="AF352" s="94"/>
      <c r="AG352" s="94"/>
    </row>
    <row r="353" spans="23:33" ht="14.25" customHeight="1">
      <c r="W353" s="94"/>
      <c r="AB353" s="94"/>
      <c r="AC353" s="94"/>
      <c r="AD353" s="94"/>
      <c r="AE353" s="94"/>
      <c r="AF353" s="94"/>
      <c r="AG353" s="94"/>
    </row>
    <row r="354" spans="23:33" ht="14.25" customHeight="1">
      <c r="W354" s="94"/>
      <c r="AB354" s="94"/>
      <c r="AC354" s="94"/>
      <c r="AD354" s="94"/>
      <c r="AE354" s="94"/>
      <c r="AF354" s="94"/>
      <c r="AG354" s="94"/>
    </row>
    <row r="355" spans="23:33" ht="14.25" customHeight="1">
      <c r="W355" s="94"/>
      <c r="AB355" s="94"/>
      <c r="AC355" s="94"/>
      <c r="AD355" s="94"/>
      <c r="AE355" s="94"/>
      <c r="AF355" s="94"/>
      <c r="AG355" s="94"/>
    </row>
    <row r="356" spans="23:33" ht="14.25" customHeight="1">
      <c r="W356" s="94"/>
      <c r="AB356" s="94"/>
      <c r="AC356" s="94"/>
      <c r="AD356" s="94"/>
      <c r="AE356" s="94"/>
      <c r="AF356" s="94"/>
      <c r="AG356" s="94"/>
    </row>
    <row r="357" spans="23:33" ht="14.25" customHeight="1">
      <c r="W357" s="94"/>
      <c r="AB357" s="94"/>
      <c r="AC357" s="94"/>
      <c r="AD357" s="94"/>
      <c r="AE357" s="94"/>
      <c r="AF357" s="94"/>
      <c r="AG357" s="94"/>
    </row>
    <row r="358" spans="23:33" ht="14.25" customHeight="1">
      <c r="W358" s="94"/>
      <c r="AB358" s="94"/>
      <c r="AC358" s="94"/>
      <c r="AD358" s="94"/>
      <c r="AE358" s="94"/>
      <c r="AF358" s="94"/>
      <c r="AG358" s="94"/>
    </row>
    <row r="359" spans="23:33" ht="14.25" customHeight="1">
      <c r="W359" s="94"/>
      <c r="AB359" s="94"/>
      <c r="AC359" s="94"/>
      <c r="AD359" s="94"/>
      <c r="AE359" s="94"/>
      <c r="AF359" s="94"/>
      <c r="AG359" s="94"/>
    </row>
    <row r="360" spans="23:33" ht="14.25" customHeight="1">
      <c r="W360" s="94"/>
      <c r="AB360" s="94"/>
      <c r="AC360" s="94"/>
      <c r="AD360" s="94"/>
      <c r="AE360" s="94"/>
      <c r="AF360" s="94"/>
      <c r="AG360" s="94"/>
    </row>
    <row r="361" spans="23:33" ht="14.25" customHeight="1">
      <c r="W361" s="94"/>
      <c r="AB361" s="94"/>
      <c r="AC361" s="94"/>
      <c r="AD361" s="94"/>
      <c r="AE361" s="94"/>
      <c r="AF361" s="94"/>
      <c r="AG361" s="94"/>
    </row>
    <row r="362" spans="23:33" ht="14.25" customHeight="1">
      <c r="W362" s="94"/>
      <c r="AB362" s="94"/>
      <c r="AC362" s="94"/>
      <c r="AD362" s="94"/>
      <c r="AE362" s="94"/>
      <c r="AF362" s="94"/>
      <c r="AG362" s="94"/>
    </row>
    <row r="363" spans="23:33" ht="14.25" customHeight="1">
      <c r="W363" s="94"/>
      <c r="AB363" s="94"/>
      <c r="AC363" s="94"/>
      <c r="AD363" s="94"/>
      <c r="AE363" s="94"/>
      <c r="AF363" s="94"/>
      <c r="AG363" s="94"/>
    </row>
    <row r="364" spans="23:33" ht="14.25" customHeight="1">
      <c r="W364" s="94"/>
      <c r="AB364" s="94"/>
      <c r="AC364" s="94"/>
      <c r="AD364" s="94"/>
      <c r="AE364" s="94"/>
      <c r="AF364" s="94"/>
      <c r="AG364" s="94"/>
    </row>
    <row r="365" spans="23:33" ht="14.25" customHeight="1">
      <c r="W365" s="94"/>
      <c r="AB365" s="94"/>
      <c r="AC365" s="94"/>
      <c r="AD365" s="94"/>
      <c r="AE365" s="94"/>
      <c r="AF365" s="94"/>
      <c r="AG365" s="94"/>
    </row>
    <row r="366" spans="23:33" ht="14.25" customHeight="1">
      <c r="W366" s="94"/>
      <c r="AB366" s="94"/>
      <c r="AC366" s="94"/>
      <c r="AD366" s="94"/>
      <c r="AE366" s="94"/>
      <c r="AF366" s="94"/>
      <c r="AG366" s="94"/>
    </row>
    <row r="367" spans="23:33" ht="14.25" customHeight="1">
      <c r="W367" s="94"/>
      <c r="AB367" s="94"/>
      <c r="AC367" s="94"/>
      <c r="AD367" s="94"/>
      <c r="AE367" s="94"/>
      <c r="AF367" s="94"/>
      <c r="AG367" s="94"/>
    </row>
    <row r="368" spans="23:33" ht="14.25" customHeight="1">
      <c r="W368" s="94"/>
      <c r="AB368" s="94"/>
      <c r="AC368" s="94"/>
      <c r="AD368" s="94"/>
      <c r="AE368" s="94"/>
      <c r="AF368" s="94"/>
      <c r="AG368" s="94"/>
    </row>
    <row r="369" spans="23:33" ht="14.25" customHeight="1">
      <c r="W369" s="94"/>
      <c r="AB369" s="94"/>
      <c r="AC369" s="94"/>
      <c r="AD369" s="94"/>
      <c r="AE369" s="94"/>
      <c r="AF369" s="94"/>
      <c r="AG369" s="94"/>
    </row>
    <row r="370" spans="23:33" ht="14.25" customHeight="1">
      <c r="W370" s="94"/>
      <c r="AB370" s="94"/>
      <c r="AC370" s="94"/>
      <c r="AD370" s="94"/>
      <c r="AE370" s="94"/>
      <c r="AF370" s="94"/>
      <c r="AG370" s="94"/>
    </row>
    <row r="371" spans="23:33" ht="14.25" customHeight="1">
      <c r="W371" s="94"/>
      <c r="AB371" s="94"/>
      <c r="AC371" s="94"/>
      <c r="AD371" s="94"/>
      <c r="AE371" s="94"/>
      <c r="AF371" s="94"/>
      <c r="AG371" s="94"/>
    </row>
    <row r="372" spans="23:33" ht="14.25" customHeight="1">
      <c r="W372" s="94"/>
      <c r="AB372" s="94"/>
      <c r="AC372" s="94"/>
      <c r="AD372" s="94"/>
      <c r="AE372" s="94"/>
      <c r="AF372" s="94"/>
      <c r="AG372" s="94"/>
    </row>
    <row r="373" spans="23:33" ht="14.25" customHeight="1">
      <c r="W373" s="94"/>
      <c r="AB373" s="94"/>
      <c r="AC373" s="94"/>
      <c r="AD373" s="94"/>
      <c r="AE373" s="94"/>
      <c r="AF373" s="94"/>
      <c r="AG373" s="94"/>
    </row>
    <row r="374" spans="23:33" ht="14.25" customHeight="1">
      <c r="W374" s="94"/>
      <c r="AB374" s="94"/>
      <c r="AC374" s="94"/>
      <c r="AD374" s="94"/>
      <c r="AE374" s="94"/>
      <c r="AF374" s="94"/>
      <c r="AG374" s="94"/>
    </row>
    <row r="375" spans="23:33" ht="14.25" customHeight="1">
      <c r="W375" s="94"/>
      <c r="AB375" s="94"/>
      <c r="AC375" s="94"/>
      <c r="AD375" s="94"/>
      <c r="AE375" s="94"/>
      <c r="AF375" s="94"/>
      <c r="AG375" s="94"/>
    </row>
    <row r="376" spans="23:33" ht="14.25" customHeight="1">
      <c r="W376" s="94"/>
      <c r="AB376" s="94"/>
      <c r="AC376" s="94"/>
      <c r="AD376" s="94"/>
      <c r="AE376" s="94"/>
      <c r="AF376" s="94"/>
      <c r="AG376" s="94"/>
    </row>
    <row r="377" spans="23:33" ht="14.25" customHeight="1">
      <c r="W377" s="94"/>
      <c r="AB377" s="94"/>
      <c r="AC377" s="94"/>
      <c r="AD377" s="94"/>
      <c r="AE377" s="94"/>
      <c r="AF377" s="94"/>
      <c r="AG377" s="94"/>
    </row>
    <row r="378" spans="23:33" ht="14.25" customHeight="1">
      <c r="W378" s="94"/>
      <c r="AB378" s="94"/>
      <c r="AC378" s="94"/>
      <c r="AD378" s="94"/>
      <c r="AE378" s="94"/>
      <c r="AF378" s="94"/>
      <c r="AG378" s="94"/>
    </row>
    <row r="379" spans="23:33" ht="14.25" customHeight="1">
      <c r="W379" s="94"/>
      <c r="AB379" s="94"/>
      <c r="AC379" s="94"/>
      <c r="AD379" s="94"/>
      <c r="AE379" s="94"/>
      <c r="AF379" s="94"/>
      <c r="AG379" s="94"/>
    </row>
    <row r="380" spans="23:33" ht="14.25" customHeight="1">
      <c r="W380" s="94"/>
      <c r="AB380" s="94"/>
      <c r="AC380" s="94"/>
      <c r="AD380" s="94"/>
      <c r="AE380" s="94"/>
      <c r="AF380" s="94"/>
      <c r="AG380" s="94"/>
    </row>
    <row r="381" spans="23:33" ht="14.25" customHeight="1">
      <c r="W381" s="94"/>
      <c r="AB381" s="94"/>
      <c r="AC381" s="94"/>
      <c r="AD381" s="94"/>
      <c r="AE381" s="94"/>
      <c r="AF381" s="94"/>
      <c r="AG381" s="94"/>
    </row>
    <row r="382" spans="23:33" ht="14.25" customHeight="1">
      <c r="W382" s="94"/>
      <c r="AB382" s="94"/>
      <c r="AC382" s="94"/>
      <c r="AD382" s="94"/>
      <c r="AE382" s="94"/>
      <c r="AF382" s="94"/>
      <c r="AG382" s="94"/>
    </row>
    <row r="383" spans="23:33" ht="14.25" customHeight="1">
      <c r="W383" s="94"/>
      <c r="AB383" s="94"/>
      <c r="AC383" s="94"/>
      <c r="AD383" s="94"/>
      <c r="AE383" s="94"/>
      <c r="AF383" s="94"/>
      <c r="AG383" s="94"/>
    </row>
    <row r="384" spans="23:33" ht="14.25" customHeight="1">
      <c r="W384" s="94"/>
      <c r="AB384" s="94"/>
      <c r="AC384" s="94"/>
      <c r="AD384" s="94"/>
      <c r="AE384" s="94"/>
      <c r="AF384" s="94"/>
      <c r="AG384" s="94"/>
    </row>
    <row r="385" spans="23:33" ht="14.25" customHeight="1">
      <c r="W385" s="94"/>
      <c r="AB385" s="94"/>
      <c r="AC385" s="94"/>
      <c r="AD385" s="94"/>
      <c r="AE385" s="94"/>
      <c r="AF385" s="94"/>
      <c r="AG385" s="94"/>
    </row>
    <row r="386" spans="23:33" ht="14.25" customHeight="1">
      <c r="W386" s="94"/>
      <c r="AB386" s="94"/>
      <c r="AC386" s="94"/>
      <c r="AD386" s="94"/>
      <c r="AE386" s="94"/>
      <c r="AF386" s="94"/>
      <c r="AG386" s="94"/>
    </row>
    <row r="387" spans="23:33" ht="14.25" customHeight="1">
      <c r="W387" s="94"/>
      <c r="AB387" s="94"/>
      <c r="AC387" s="94"/>
      <c r="AD387" s="94"/>
      <c r="AE387" s="94"/>
      <c r="AF387" s="94"/>
      <c r="AG387" s="94"/>
    </row>
    <row r="388" spans="23:33" ht="14.25" customHeight="1">
      <c r="W388" s="94"/>
      <c r="AB388" s="94"/>
      <c r="AC388" s="94"/>
      <c r="AD388" s="94"/>
      <c r="AE388" s="94"/>
      <c r="AF388" s="94"/>
      <c r="AG388" s="94"/>
    </row>
    <row r="389" spans="23:33" ht="14.25" customHeight="1">
      <c r="W389" s="94"/>
      <c r="AB389" s="94"/>
      <c r="AC389" s="94"/>
      <c r="AD389" s="94"/>
      <c r="AE389" s="94"/>
      <c r="AF389" s="94"/>
      <c r="AG389" s="94"/>
    </row>
    <row r="390" spans="23:33" ht="14.25" customHeight="1">
      <c r="W390" s="94"/>
      <c r="AB390" s="94"/>
      <c r="AC390" s="94"/>
      <c r="AD390" s="94"/>
      <c r="AE390" s="94"/>
      <c r="AF390" s="94"/>
      <c r="AG390" s="94"/>
    </row>
    <row r="391" spans="23:33" ht="14.25" customHeight="1">
      <c r="W391" s="94"/>
      <c r="AB391" s="94"/>
      <c r="AC391" s="94"/>
      <c r="AD391" s="94"/>
      <c r="AE391" s="94"/>
      <c r="AF391" s="94"/>
      <c r="AG391" s="94"/>
    </row>
    <row r="392" spans="23:33" ht="14.25" customHeight="1">
      <c r="W392" s="94"/>
      <c r="AB392" s="94"/>
      <c r="AC392" s="94"/>
      <c r="AD392" s="94"/>
      <c r="AE392" s="94"/>
      <c r="AF392" s="94"/>
      <c r="AG392" s="94"/>
    </row>
    <row r="393" spans="23:33" ht="14.25" customHeight="1">
      <c r="W393" s="94"/>
      <c r="AB393" s="94"/>
      <c r="AC393" s="94"/>
      <c r="AD393" s="94"/>
      <c r="AE393" s="94"/>
      <c r="AF393" s="94"/>
      <c r="AG393" s="94"/>
    </row>
    <row r="394" spans="23:33" ht="14.25" customHeight="1">
      <c r="W394" s="94"/>
      <c r="AB394" s="94"/>
      <c r="AC394" s="94"/>
      <c r="AD394" s="94"/>
      <c r="AE394" s="94"/>
      <c r="AF394" s="94"/>
      <c r="AG394" s="94"/>
    </row>
    <row r="395" spans="23:33" ht="14.25" customHeight="1">
      <c r="W395" s="94"/>
      <c r="AB395" s="94"/>
      <c r="AC395" s="94"/>
      <c r="AD395" s="94"/>
      <c r="AE395" s="94"/>
      <c r="AF395" s="94"/>
      <c r="AG395" s="94"/>
    </row>
    <row r="396" spans="23:33" ht="14.25" customHeight="1">
      <c r="W396" s="94"/>
      <c r="AB396" s="94"/>
      <c r="AC396" s="94"/>
      <c r="AD396" s="94"/>
      <c r="AE396" s="94"/>
      <c r="AF396" s="94"/>
      <c r="AG396" s="94"/>
    </row>
    <row r="397" spans="23:33" ht="14.25" customHeight="1">
      <c r="W397" s="94"/>
      <c r="AB397" s="94"/>
      <c r="AC397" s="94"/>
      <c r="AD397" s="94"/>
      <c r="AE397" s="94"/>
      <c r="AF397" s="94"/>
      <c r="AG397" s="94"/>
    </row>
    <row r="398" spans="23:33" ht="14.25" customHeight="1">
      <c r="W398" s="94"/>
      <c r="AB398" s="94"/>
      <c r="AC398" s="94"/>
      <c r="AD398" s="94"/>
      <c r="AE398" s="94"/>
      <c r="AF398" s="94"/>
      <c r="AG398" s="94"/>
    </row>
    <row r="399" spans="23:33" ht="14.25" customHeight="1">
      <c r="W399" s="94"/>
      <c r="AB399" s="94"/>
      <c r="AC399" s="94"/>
      <c r="AD399" s="94"/>
      <c r="AE399" s="94"/>
      <c r="AF399" s="94"/>
      <c r="AG399" s="94"/>
    </row>
    <row r="400" spans="23:33" ht="14.25" customHeight="1">
      <c r="W400" s="94"/>
      <c r="AB400" s="94"/>
      <c r="AC400" s="94"/>
      <c r="AD400" s="94"/>
      <c r="AE400" s="94"/>
      <c r="AF400" s="94"/>
      <c r="AG400" s="94"/>
    </row>
    <row r="401" spans="23:33" ht="14.25" customHeight="1">
      <c r="W401" s="94"/>
      <c r="AB401" s="94"/>
      <c r="AC401" s="94"/>
      <c r="AD401" s="94"/>
      <c r="AE401" s="94"/>
      <c r="AF401" s="94"/>
      <c r="AG401" s="94"/>
    </row>
    <row r="402" spans="23:33" ht="14.25" customHeight="1">
      <c r="W402" s="94"/>
      <c r="AB402" s="94"/>
      <c r="AC402" s="94"/>
      <c r="AD402" s="94"/>
      <c r="AE402" s="94"/>
      <c r="AF402" s="94"/>
      <c r="AG402" s="94"/>
    </row>
    <row r="403" spans="23:33" ht="14.25" customHeight="1">
      <c r="W403" s="94"/>
      <c r="AB403" s="94"/>
      <c r="AC403" s="94"/>
      <c r="AD403" s="94"/>
      <c r="AE403" s="94"/>
      <c r="AF403" s="94"/>
      <c r="AG403" s="94"/>
    </row>
    <row r="404" spans="23:33" ht="14.25" customHeight="1">
      <c r="W404" s="94"/>
      <c r="AB404" s="94"/>
      <c r="AC404" s="94"/>
      <c r="AD404" s="94"/>
      <c r="AE404" s="94"/>
      <c r="AF404" s="94"/>
      <c r="AG404" s="94"/>
    </row>
    <row r="405" spans="23:33" ht="14.25" customHeight="1">
      <c r="W405" s="94"/>
      <c r="AB405" s="94"/>
      <c r="AC405" s="94"/>
      <c r="AD405" s="94"/>
      <c r="AE405" s="94"/>
      <c r="AF405" s="94"/>
      <c r="AG405" s="94"/>
    </row>
    <row r="406" spans="23:33" ht="14.25" customHeight="1">
      <c r="W406" s="94"/>
      <c r="AB406" s="94"/>
      <c r="AC406" s="94"/>
      <c r="AD406" s="94"/>
      <c r="AE406" s="94"/>
      <c r="AF406" s="94"/>
      <c r="AG406" s="94"/>
    </row>
    <row r="407" spans="23:33" ht="14.25" customHeight="1">
      <c r="W407" s="94"/>
      <c r="AB407" s="94"/>
      <c r="AC407" s="94"/>
      <c r="AD407" s="94"/>
      <c r="AE407" s="94"/>
      <c r="AF407" s="94"/>
      <c r="AG407" s="94"/>
    </row>
    <row r="408" spans="23:33" ht="14.25" customHeight="1">
      <c r="W408" s="94"/>
      <c r="AB408" s="94"/>
      <c r="AC408" s="94"/>
      <c r="AD408" s="94"/>
      <c r="AE408" s="94"/>
      <c r="AF408" s="94"/>
      <c r="AG408" s="94"/>
    </row>
    <row r="409" spans="23:33" ht="14.25" customHeight="1">
      <c r="W409" s="94"/>
      <c r="AB409" s="94"/>
      <c r="AC409" s="94"/>
      <c r="AD409" s="94"/>
      <c r="AE409" s="94"/>
      <c r="AF409" s="94"/>
      <c r="AG409" s="94"/>
    </row>
    <row r="410" spans="23:33" ht="14.25" customHeight="1">
      <c r="W410" s="94"/>
      <c r="AB410" s="94"/>
      <c r="AC410" s="94"/>
      <c r="AD410" s="94"/>
      <c r="AE410" s="94"/>
      <c r="AF410" s="94"/>
      <c r="AG410" s="94"/>
    </row>
    <row r="411" spans="23:33" ht="14.25" customHeight="1">
      <c r="W411" s="94"/>
      <c r="AB411" s="94"/>
      <c r="AC411" s="94"/>
      <c r="AD411" s="94"/>
      <c r="AE411" s="94"/>
      <c r="AF411" s="94"/>
      <c r="AG411" s="94"/>
    </row>
    <row r="412" spans="23:33" ht="14.25" customHeight="1">
      <c r="W412" s="94"/>
      <c r="AB412" s="94"/>
      <c r="AC412" s="94"/>
      <c r="AD412" s="94"/>
      <c r="AE412" s="94"/>
      <c r="AF412" s="94"/>
      <c r="AG412" s="94"/>
    </row>
    <row r="413" spans="23:33" ht="14.25" customHeight="1">
      <c r="W413" s="94"/>
      <c r="AB413" s="94"/>
      <c r="AC413" s="94"/>
      <c r="AD413" s="94"/>
      <c r="AE413" s="94"/>
      <c r="AF413" s="94"/>
      <c r="AG413" s="94"/>
    </row>
    <row r="414" spans="23:33" ht="14.25" customHeight="1">
      <c r="W414" s="94"/>
      <c r="AB414" s="94"/>
      <c r="AC414" s="94"/>
      <c r="AD414" s="94"/>
      <c r="AE414" s="94"/>
      <c r="AF414" s="94"/>
      <c r="AG414" s="94"/>
    </row>
    <row r="415" spans="23:33" ht="14.25" customHeight="1">
      <c r="W415" s="94"/>
      <c r="AB415" s="94"/>
      <c r="AC415" s="94"/>
      <c r="AD415" s="94"/>
      <c r="AE415" s="94"/>
      <c r="AF415" s="94"/>
      <c r="AG415" s="94"/>
    </row>
    <row r="416" spans="23:33" ht="14.25" customHeight="1">
      <c r="W416" s="94"/>
      <c r="AB416" s="94"/>
      <c r="AC416" s="94"/>
      <c r="AD416" s="94"/>
      <c r="AE416" s="94"/>
      <c r="AF416" s="94"/>
      <c r="AG416" s="94"/>
    </row>
    <row r="417" spans="23:33" ht="14.25" customHeight="1">
      <c r="W417" s="94"/>
      <c r="AB417" s="94"/>
      <c r="AC417" s="94"/>
      <c r="AD417" s="94"/>
      <c r="AE417" s="94"/>
      <c r="AF417" s="94"/>
      <c r="AG417" s="94"/>
    </row>
    <row r="418" spans="23:33" ht="14.25" customHeight="1">
      <c r="W418" s="94"/>
      <c r="AB418" s="94"/>
      <c r="AC418" s="94"/>
      <c r="AD418" s="94"/>
      <c r="AE418" s="94"/>
      <c r="AF418" s="94"/>
      <c r="AG418" s="94"/>
    </row>
    <row r="419" spans="23:33" ht="14.25" customHeight="1">
      <c r="W419" s="94"/>
      <c r="AB419" s="94"/>
      <c r="AC419" s="94"/>
      <c r="AD419" s="94"/>
      <c r="AE419" s="94"/>
      <c r="AF419" s="94"/>
      <c r="AG419" s="94"/>
    </row>
    <row r="420" spans="23:33" ht="14.25" customHeight="1">
      <c r="W420" s="94"/>
      <c r="AB420" s="94"/>
      <c r="AC420" s="94"/>
      <c r="AD420" s="94"/>
      <c r="AE420" s="94"/>
      <c r="AF420" s="94"/>
      <c r="AG420" s="94"/>
    </row>
    <row r="421" spans="23:33" ht="14.25" customHeight="1">
      <c r="W421" s="94"/>
      <c r="AB421" s="94"/>
      <c r="AC421" s="94"/>
      <c r="AD421" s="94"/>
      <c r="AE421" s="94"/>
      <c r="AF421" s="94"/>
      <c r="AG421" s="94"/>
    </row>
    <row r="422" spans="23:33" ht="14.25" customHeight="1">
      <c r="W422" s="94"/>
      <c r="AB422" s="94"/>
      <c r="AC422" s="94"/>
      <c r="AD422" s="94"/>
      <c r="AE422" s="94"/>
      <c r="AF422" s="94"/>
      <c r="AG422" s="94"/>
    </row>
    <row r="423" spans="23:33" ht="14.25" customHeight="1">
      <c r="W423" s="94"/>
      <c r="AB423" s="94"/>
      <c r="AC423" s="94"/>
      <c r="AD423" s="94"/>
      <c r="AE423" s="94"/>
      <c r="AF423" s="94"/>
      <c r="AG423" s="94"/>
    </row>
    <row r="424" spans="23:33" ht="14.25" customHeight="1">
      <c r="W424" s="94"/>
      <c r="AB424" s="94"/>
      <c r="AC424" s="94"/>
      <c r="AD424" s="94"/>
      <c r="AE424" s="94"/>
      <c r="AF424" s="94"/>
      <c r="AG424" s="94"/>
    </row>
    <row r="425" spans="23:33" ht="14.25" customHeight="1">
      <c r="W425" s="94"/>
      <c r="AB425" s="94"/>
      <c r="AC425" s="94"/>
      <c r="AD425" s="94"/>
      <c r="AE425" s="94"/>
      <c r="AF425" s="94"/>
      <c r="AG425" s="94"/>
    </row>
    <row r="426" spans="23:33" ht="14.25" customHeight="1">
      <c r="W426" s="94"/>
      <c r="AB426" s="94"/>
      <c r="AC426" s="94"/>
      <c r="AD426" s="94"/>
      <c r="AE426" s="94"/>
      <c r="AF426" s="94"/>
      <c r="AG426" s="94"/>
    </row>
    <row r="427" spans="23:33" ht="14.25" customHeight="1">
      <c r="W427" s="94"/>
      <c r="AB427" s="94"/>
      <c r="AC427" s="94"/>
      <c r="AD427" s="94"/>
      <c r="AE427" s="94"/>
      <c r="AF427" s="94"/>
      <c r="AG427" s="94"/>
    </row>
    <row r="428" spans="23:33" ht="14.25" customHeight="1">
      <c r="W428" s="94"/>
      <c r="AB428" s="94"/>
      <c r="AC428" s="94"/>
      <c r="AD428" s="94"/>
      <c r="AE428" s="94"/>
      <c r="AF428" s="94"/>
      <c r="AG428" s="94"/>
    </row>
    <row r="429" spans="23:33" ht="14.25" customHeight="1">
      <c r="W429" s="94"/>
      <c r="AB429" s="94"/>
      <c r="AC429" s="94"/>
      <c r="AD429" s="94"/>
      <c r="AE429" s="94"/>
      <c r="AF429" s="94"/>
      <c r="AG429" s="94"/>
    </row>
    <row r="430" spans="23:33" ht="14.25" customHeight="1">
      <c r="W430" s="94"/>
      <c r="AB430" s="94"/>
      <c r="AC430" s="94"/>
      <c r="AD430" s="94"/>
      <c r="AE430" s="94"/>
      <c r="AF430" s="94"/>
      <c r="AG430" s="94"/>
    </row>
    <row r="431" spans="23:33" ht="14.25" customHeight="1">
      <c r="W431" s="94"/>
      <c r="AB431" s="94"/>
      <c r="AC431" s="94"/>
      <c r="AD431" s="94"/>
      <c r="AE431" s="94"/>
      <c r="AF431" s="94"/>
      <c r="AG431" s="94"/>
    </row>
    <row r="432" spans="23:33" ht="14.25" customHeight="1">
      <c r="W432" s="94"/>
      <c r="AB432" s="94"/>
      <c r="AC432" s="94"/>
      <c r="AD432" s="94"/>
      <c r="AE432" s="94"/>
      <c r="AF432" s="94"/>
      <c r="AG432" s="94"/>
    </row>
    <row r="433" spans="23:33" ht="14.25" customHeight="1">
      <c r="W433" s="94"/>
      <c r="AB433" s="94"/>
      <c r="AC433" s="94"/>
      <c r="AD433" s="94"/>
      <c r="AE433" s="94"/>
      <c r="AF433" s="94"/>
      <c r="AG433" s="94"/>
    </row>
    <row r="434" spans="23:33" ht="14.25" customHeight="1">
      <c r="W434" s="94"/>
      <c r="AB434" s="94"/>
      <c r="AC434" s="94"/>
      <c r="AD434" s="94"/>
      <c r="AE434" s="94"/>
      <c r="AF434" s="94"/>
      <c r="AG434" s="94"/>
    </row>
    <row r="435" spans="23:33" ht="14.25" customHeight="1">
      <c r="W435" s="94"/>
      <c r="AB435" s="94"/>
      <c r="AC435" s="94"/>
      <c r="AD435" s="94"/>
      <c r="AE435" s="94"/>
      <c r="AF435" s="94"/>
      <c r="AG435" s="94"/>
    </row>
    <row r="436" spans="23:33" ht="14.25" customHeight="1">
      <c r="W436" s="94"/>
      <c r="AB436" s="94"/>
      <c r="AC436" s="94"/>
      <c r="AD436" s="94"/>
      <c r="AE436" s="94"/>
      <c r="AF436" s="94"/>
      <c r="AG436" s="94"/>
    </row>
    <row r="437" spans="23:33" ht="14.25" customHeight="1">
      <c r="W437" s="94"/>
      <c r="AB437" s="94"/>
      <c r="AC437" s="94"/>
      <c r="AD437" s="94"/>
      <c r="AE437" s="94"/>
      <c r="AF437" s="94"/>
      <c r="AG437" s="94"/>
    </row>
    <row r="438" spans="23:33" ht="14.25" customHeight="1">
      <c r="W438" s="94"/>
      <c r="AB438" s="94"/>
      <c r="AC438" s="94"/>
      <c r="AD438" s="94"/>
      <c r="AE438" s="94"/>
      <c r="AF438" s="94"/>
      <c r="AG438" s="94"/>
    </row>
    <row r="439" spans="23:33" ht="14.25" customHeight="1">
      <c r="W439" s="94"/>
      <c r="AB439" s="94"/>
      <c r="AC439" s="94"/>
      <c r="AD439" s="94"/>
      <c r="AE439" s="94"/>
      <c r="AF439" s="94"/>
      <c r="AG439" s="94"/>
    </row>
    <row r="440" spans="23:33" ht="14.25" customHeight="1">
      <c r="W440" s="94"/>
      <c r="AB440" s="94"/>
      <c r="AC440" s="94"/>
      <c r="AD440" s="94"/>
      <c r="AE440" s="94"/>
      <c r="AF440" s="94"/>
      <c r="AG440" s="94"/>
    </row>
    <row r="441" spans="23:33" ht="14.25" customHeight="1">
      <c r="W441" s="94"/>
      <c r="AB441" s="94"/>
      <c r="AC441" s="94"/>
      <c r="AD441" s="94"/>
      <c r="AE441" s="94"/>
      <c r="AF441" s="94"/>
      <c r="AG441" s="94"/>
    </row>
    <row r="442" spans="23:33" ht="14.25" customHeight="1">
      <c r="W442" s="94"/>
      <c r="AB442" s="94"/>
      <c r="AC442" s="94"/>
      <c r="AD442" s="94"/>
      <c r="AE442" s="94"/>
      <c r="AF442" s="94"/>
      <c r="AG442" s="94"/>
    </row>
    <row r="443" spans="23:33" ht="14.25" customHeight="1">
      <c r="W443" s="94"/>
      <c r="AB443" s="94"/>
      <c r="AC443" s="94"/>
      <c r="AD443" s="94"/>
      <c r="AE443" s="94"/>
      <c r="AF443" s="94"/>
      <c r="AG443" s="94"/>
    </row>
    <row r="444" spans="23:33" ht="14.25" customHeight="1">
      <c r="W444" s="94"/>
      <c r="AB444" s="94"/>
      <c r="AC444" s="94"/>
      <c r="AD444" s="94"/>
      <c r="AE444" s="94"/>
      <c r="AF444" s="94"/>
      <c r="AG444" s="94"/>
    </row>
    <row r="445" spans="23:33" ht="14.25" customHeight="1">
      <c r="W445" s="94"/>
      <c r="AB445" s="94"/>
      <c r="AC445" s="94"/>
      <c r="AD445" s="94"/>
      <c r="AE445" s="94"/>
      <c r="AF445" s="94"/>
      <c r="AG445" s="94"/>
    </row>
    <row r="446" spans="23:33" ht="14.25" customHeight="1">
      <c r="W446" s="94"/>
      <c r="AB446" s="94"/>
      <c r="AC446" s="94"/>
      <c r="AD446" s="94"/>
      <c r="AE446" s="94"/>
      <c r="AF446" s="94"/>
      <c r="AG446" s="94"/>
    </row>
    <row r="447" spans="23:33" ht="14.25" customHeight="1">
      <c r="W447" s="94"/>
      <c r="AB447" s="94"/>
      <c r="AC447" s="94"/>
      <c r="AD447" s="94"/>
      <c r="AE447" s="94"/>
      <c r="AF447" s="94"/>
      <c r="AG447" s="94"/>
    </row>
    <row r="448" spans="23:33" ht="14.25" customHeight="1">
      <c r="W448" s="94"/>
      <c r="AB448" s="94"/>
      <c r="AC448" s="94"/>
      <c r="AD448" s="94"/>
      <c r="AE448" s="94"/>
      <c r="AF448" s="94"/>
      <c r="AG448" s="94"/>
    </row>
    <row r="449" spans="23:33" ht="14.25" customHeight="1">
      <c r="W449" s="94"/>
      <c r="AB449" s="94"/>
      <c r="AC449" s="94"/>
      <c r="AD449" s="94"/>
      <c r="AE449" s="94"/>
      <c r="AF449" s="94"/>
      <c r="AG449" s="94"/>
    </row>
    <row r="450" spans="23:33" ht="14.25" customHeight="1">
      <c r="W450" s="94"/>
      <c r="AB450" s="94"/>
      <c r="AC450" s="94"/>
      <c r="AD450" s="94"/>
      <c r="AE450" s="94"/>
      <c r="AF450" s="94"/>
      <c r="AG450" s="94"/>
    </row>
    <row r="451" spans="23:33" ht="14.25" customHeight="1">
      <c r="W451" s="94"/>
      <c r="AB451" s="94"/>
      <c r="AC451" s="94"/>
      <c r="AD451" s="94"/>
      <c r="AE451" s="94"/>
      <c r="AF451" s="94"/>
      <c r="AG451" s="94"/>
    </row>
    <row r="452" spans="23:33" ht="14.25" customHeight="1">
      <c r="W452" s="94"/>
      <c r="AB452" s="94"/>
      <c r="AC452" s="94"/>
      <c r="AD452" s="94"/>
      <c r="AE452" s="94"/>
      <c r="AF452" s="94"/>
      <c r="AG452" s="94"/>
    </row>
    <row r="453" spans="23:33" ht="14.25" customHeight="1">
      <c r="W453" s="94"/>
      <c r="AB453" s="94"/>
      <c r="AC453" s="94"/>
      <c r="AD453" s="94"/>
      <c r="AE453" s="94"/>
      <c r="AF453" s="94"/>
      <c r="AG453" s="94"/>
    </row>
    <row r="454" spans="23:33" ht="14.25" customHeight="1">
      <c r="W454" s="94"/>
      <c r="AB454" s="94"/>
      <c r="AC454" s="94"/>
      <c r="AD454" s="94"/>
      <c r="AE454" s="94"/>
      <c r="AF454" s="94"/>
      <c r="AG454" s="94"/>
    </row>
    <row r="455" spans="23:33" ht="14.25" customHeight="1">
      <c r="W455" s="94"/>
      <c r="AB455" s="94"/>
      <c r="AC455" s="94"/>
      <c r="AD455" s="94"/>
      <c r="AE455" s="94"/>
      <c r="AF455" s="94"/>
      <c r="AG455" s="94"/>
    </row>
    <row r="456" spans="23:33" ht="14.25" customHeight="1">
      <c r="W456" s="94"/>
      <c r="AB456" s="94"/>
      <c r="AC456" s="94"/>
      <c r="AD456" s="94"/>
      <c r="AE456" s="94"/>
      <c r="AF456" s="94"/>
      <c r="AG456" s="94"/>
    </row>
    <row r="457" spans="23:33" ht="14.25" customHeight="1">
      <c r="W457" s="94"/>
      <c r="AB457" s="94"/>
      <c r="AC457" s="94"/>
      <c r="AD457" s="94"/>
      <c r="AE457" s="94"/>
      <c r="AF457" s="94"/>
      <c r="AG457" s="94"/>
    </row>
    <row r="458" spans="23:33" ht="14.25" customHeight="1">
      <c r="W458" s="94"/>
      <c r="AB458" s="94"/>
      <c r="AC458" s="94"/>
      <c r="AD458" s="94"/>
      <c r="AE458" s="94"/>
      <c r="AF458" s="94"/>
      <c r="AG458" s="94"/>
    </row>
    <row r="459" spans="23:33" ht="14.25" customHeight="1">
      <c r="W459" s="94"/>
      <c r="AB459" s="94"/>
      <c r="AC459" s="94"/>
      <c r="AD459" s="94"/>
      <c r="AE459" s="94"/>
      <c r="AF459" s="94"/>
      <c r="AG459" s="94"/>
    </row>
    <row r="460" spans="23:33" ht="14.25" customHeight="1">
      <c r="W460" s="94"/>
      <c r="AB460" s="94"/>
      <c r="AC460" s="94"/>
      <c r="AD460" s="94"/>
      <c r="AE460" s="94"/>
      <c r="AF460" s="94"/>
      <c r="AG460" s="94"/>
    </row>
    <row r="461" spans="23:33" ht="14.25" customHeight="1">
      <c r="W461" s="94"/>
      <c r="AB461" s="94"/>
      <c r="AC461" s="94"/>
      <c r="AD461" s="94"/>
      <c r="AE461" s="94"/>
      <c r="AF461" s="94"/>
      <c r="AG461" s="94"/>
    </row>
    <row r="462" spans="23:33" ht="14.25" customHeight="1">
      <c r="W462" s="94"/>
      <c r="AB462" s="94"/>
      <c r="AC462" s="94"/>
      <c r="AD462" s="94"/>
      <c r="AE462" s="94"/>
      <c r="AF462" s="94"/>
      <c r="AG462" s="94"/>
    </row>
    <row r="463" spans="23:33" ht="14.25" customHeight="1">
      <c r="W463" s="94"/>
      <c r="AB463" s="94"/>
      <c r="AC463" s="94"/>
      <c r="AD463" s="94"/>
      <c r="AE463" s="94"/>
      <c r="AF463" s="94"/>
      <c r="AG463" s="94"/>
    </row>
    <row r="464" spans="23:33" ht="14.25" customHeight="1">
      <c r="W464" s="94"/>
      <c r="AB464" s="94"/>
      <c r="AC464" s="94"/>
      <c r="AD464" s="94"/>
      <c r="AE464" s="94"/>
      <c r="AF464" s="94"/>
      <c r="AG464" s="94"/>
    </row>
    <row r="465" spans="23:33" ht="14.25" customHeight="1">
      <c r="W465" s="94"/>
      <c r="AB465" s="94"/>
      <c r="AC465" s="94"/>
      <c r="AD465" s="94"/>
      <c r="AE465" s="94"/>
      <c r="AF465" s="94"/>
      <c r="AG465" s="94"/>
    </row>
    <row r="466" spans="23:33" ht="14.25" customHeight="1">
      <c r="W466" s="94"/>
      <c r="AB466" s="94"/>
      <c r="AC466" s="94"/>
      <c r="AD466" s="94"/>
      <c r="AE466" s="94"/>
      <c r="AF466" s="94"/>
      <c r="AG466" s="94"/>
    </row>
    <row r="467" spans="23:33" ht="14.25" customHeight="1">
      <c r="W467" s="94"/>
      <c r="AB467" s="94"/>
      <c r="AC467" s="94"/>
      <c r="AD467" s="94"/>
      <c r="AE467" s="94"/>
      <c r="AF467" s="94"/>
      <c r="AG467" s="94"/>
    </row>
    <row r="468" spans="23:33" ht="14.25" customHeight="1">
      <c r="W468" s="94"/>
      <c r="AB468" s="94"/>
      <c r="AC468" s="94"/>
      <c r="AD468" s="94"/>
      <c r="AE468" s="94"/>
      <c r="AF468" s="94"/>
      <c r="AG468" s="94"/>
    </row>
    <row r="469" spans="23:33" ht="14.25" customHeight="1">
      <c r="W469" s="94"/>
      <c r="AB469" s="94"/>
      <c r="AC469" s="94"/>
      <c r="AD469" s="94"/>
      <c r="AE469" s="94"/>
      <c r="AF469" s="94"/>
      <c r="AG469" s="94"/>
    </row>
    <row r="470" spans="23:33" ht="14.25" customHeight="1">
      <c r="W470" s="94"/>
      <c r="AB470" s="94"/>
      <c r="AC470" s="94"/>
      <c r="AD470" s="94"/>
      <c r="AE470" s="94"/>
      <c r="AF470" s="94"/>
      <c r="AG470" s="94"/>
    </row>
    <row r="471" spans="23:33" ht="14.25" customHeight="1">
      <c r="W471" s="94"/>
      <c r="AB471" s="94"/>
      <c r="AC471" s="94"/>
      <c r="AD471" s="94"/>
      <c r="AE471" s="94"/>
      <c r="AF471" s="94"/>
      <c r="AG471" s="94"/>
    </row>
    <row r="472" spans="23:33" ht="14.25" customHeight="1">
      <c r="W472" s="94"/>
      <c r="AB472" s="94"/>
      <c r="AC472" s="94"/>
      <c r="AD472" s="94"/>
      <c r="AE472" s="94"/>
      <c r="AF472" s="94"/>
      <c r="AG472" s="94"/>
    </row>
    <row r="473" spans="23:33" ht="14.25" customHeight="1">
      <c r="W473" s="94"/>
      <c r="AB473" s="94"/>
      <c r="AC473" s="94"/>
      <c r="AD473" s="94"/>
      <c r="AE473" s="94"/>
      <c r="AF473" s="94"/>
      <c r="AG473" s="94"/>
    </row>
    <row r="474" spans="23:33" ht="14.25" customHeight="1">
      <c r="W474" s="94"/>
      <c r="AB474" s="94"/>
      <c r="AC474" s="94"/>
      <c r="AD474" s="94"/>
      <c r="AE474" s="94"/>
      <c r="AF474" s="94"/>
      <c r="AG474" s="94"/>
    </row>
    <row r="475" spans="23:33" ht="14.25" customHeight="1">
      <c r="W475" s="94"/>
      <c r="AB475" s="94"/>
      <c r="AC475" s="94"/>
      <c r="AD475" s="94"/>
      <c r="AE475" s="94"/>
      <c r="AF475" s="94"/>
      <c r="AG475" s="94"/>
    </row>
    <row r="476" spans="23:33" ht="14.25" customHeight="1">
      <c r="W476" s="94"/>
      <c r="AB476" s="94"/>
      <c r="AC476" s="94"/>
      <c r="AD476" s="94"/>
      <c r="AE476" s="94"/>
      <c r="AF476" s="94"/>
      <c r="AG476" s="94"/>
    </row>
    <row r="477" spans="23:33" ht="14.25" customHeight="1">
      <c r="W477" s="94"/>
      <c r="AB477" s="94"/>
      <c r="AC477" s="94"/>
      <c r="AD477" s="94"/>
      <c r="AE477" s="94"/>
      <c r="AF477" s="94"/>
      <c r="AG477" s="94"/>
    </row>
    <row r="478" spans="23:33" ht="14.25" customHeight="1">
      <c r="W478" s="94"/>
      <c r="AB478" s="94"/>
      <c r="AC478" s="94"/>
      <c r="AD478" s="94"/>
      <c r="AE478" s="94"/>
      <c r="AF478" s="94"/>
      <c r="AG478" s="94"/>
    </row>
    <row r="479" spans="23:33" ht="14.25" customHeight="1">
      <c r="W479" s="94"/>
      <c r="AB479" s="94"/>
      <c r="AC479" s="94"/>
      <c r="AD479" s="94"/>
      <c r="AE479" s="94"/>
      <c r="AF479" s="94"/>
      <c r="AG479" s="94"/>
    </row>
    <row r="480" spans="23:33" ht="14.25" customHeight="1">
      <c r="W480" s="94"/>
      <c r="AB480" s="94"/>
      <c r="AC480" s="94"/>
      <c r="AD480" s="94"/>
      <c r="AE480" s="94"/>
      <c r="AF480" s="94"/>
      <c r="AG480" s="94"/>
    </row>
    <row r="481" spans="23:33" ht="14.25" customHeight="1">
      <c r="W481" s="94"/>
      <c r="AB481" s="94"/>
      <c r="AC481" s="94"/>
      <c r="AD481" s="94"/>
      <c r="AE481" s="94"/>
      <c r="AF481" s="94"/>
      <c r="AG481" s="94"/>
    </row>
    <row r="482" spans="23:33" ht="14.25" customHeight="1">
      <c r="W482" s="94"/>
      <c r="AB482" s="94"/>
      <c r="AC482" s="94"/>
      <c r="AD482" s="94"/>
      <c r="AE482" s="94"/>
      <c r="AF482" s="94"/>
      <c r="AG482" s="94"/>
    </row>
    <row r="483" spans="23:33" ht="14.25" customHeight="1">
      <c r="W483" s="94"/>
      <c r="AB483" s="94"/>
      <c r="AC483" s="94"/>
      <c r="AD483" s="94"/>
      <c r="AE483" s="94"/>
      <c r="AF483" s="94"/>
      <c r="AG483" s="94"/>
    </row>
    <row r="484" spans="23:33" ht="14.25" customHeight="1">
      <c r="W484" s="94"/>
      <c r="AB484" s="94"/>
      <c r="AC484" s="94"/>
      <c r="AD484" s="94"/>
      <c r="AE484" s="94"/>
      <c r="AF484" s="94"/>
      <c r="AG484" s="94"/>
    </row>
    <row r="485" spans="23:33" ht="14.25" customHeight="1">
      <c r="W485" s="94"/>
      <c r="AB485" s="94"/>
      <c r="AC485" s="94"/>
      <c r="AD485" s="94"/>
      <c r="AE485" s="94"/>
      <c r="AF485" s="94"/>
      <c r="AG485" s="94"/>
    </row>
    <row r="486" spans="23:33" ht="14.25" customHeight="1">
      <c r="W486" s="94"/>
      <c r="AB486" s="94"/>
      <c r="AC486" s="94"/>
      <c r="AD486" s="94"/>
      <c r="AE486" s="94"/>
      <c r="AF486" s="94"/>
      <c r="AG486" s="94"/>
    </row>
    <row r="487" spans="23:33" ht="14.25" customHeight="1">
      <c r="W487" s="94"/>
      <c r="AB487" s="94"/>
      <c r="AC487" s="94"/>
      <c r="AD487" s="94"/>
      <c r="AE487" s="94"/>
      <c r="AF487" s="94"/>
      <c r="AG487" s="94"/>
    </row>
    <row r="488" spans="23:33" ht="14.25" customHeight="1">
      <c r="W488" s="94"/>
      <c r="AB488" s="94"/>
      <c r="AC488" s="94"/>
      <c r="AD488" s="94"/>
      <c r="AE488" s="94"/>
      <c r="AF488" s="94"/>
      <c r="AG488" s="94"/>
    </row>
    <row r="489" spans="23:33" ht="14.25" customHeight="1">
      <c r="W489" s="94"/>
      <c r="AB489" s="94"/>
      <c r="AC489" s="94"/>
      <c r="AD489" s="94"/>
      <c r="AE489" s="94"/>
      <c r="AF489" s="94"/>
      <c r="AG489" s="94"/>
    </row>
    <row r="490" spans="23:33" ht="14.25" customHeight="1">
      <c r="W490" s="94"/>
      <c r="AB490" s="94"/>
      <c r="AC490" s="94"/>
      <c r="AD490" s="94"/>
      <c r="AE490" s="94"/>
      <c r="AF490" s="94"/>
      <c r="AG490" s="94"/>
    </row>
    <row r="491" spans="23:33" ht="14.25" customHeight="1">
      <c r="W491" s="94"/>
      <c r="AB491" s="94"/>
      <c r="AC491" s="94"/>
      <c r="AD491" s="94"/>
      <c r="AE491" s="94"/>
      <c r="AF491" s="94"/>
      <c r="AG491" s="94"/>
    </row>
    <row r="492" spans="23:33" ht="14.25" customHeight="1">
      <c r="W492" s="94"/>
      <c r="AB492" s="94"/>
      <c r="AC492" s="94"/>
      <c r="AD492" s="94"/>
      <c r="AE492" s="94"/>
      <c r="AF492" s="94"/>
      <c r="AG492" s="94"/>
    </row>
    <row r="493" spans="23:33" ht="14.25" customHeight="1">
      <c r="W493" s="94"/>
      <c r="AB493" s="94"/>
      <c r="AC493" s="94"/>
      <c r="AD493" s="94"/>
      <c r="AE493" s="94"/>
      <c r="AF493" s="94"/>
      <c r="AG493" s="94"/>
    </row>
    <row r="494" spans="23:33" ht="14.25" customHeight="1">
      <c r="W494" s="94"/>
      <c r="AB494" s="94"/>
      <c r="AC494" s="94"/>
      <c r="AD494" s="94"/>
      <c r="AE494" s="94"/>
      <c r="AF494" s="94"/>
      <c r="AG494" s="94"/>
    </row>
    <row r="495" spans="23:33" ht="14.25" customHeight="1">
      <c r="W495" s="94"/>
      <c r="AB495" s="94"/>
      <c r="AC495" s="94"/>
      <c r="AD495" s="94"/>
      <c r="AE495" s="94"/>
      <c r="AF495" s="94"/>
      <c r="AG495" s="94"/>
    </row>
    <row r="496" spans="23:33" ht="14.25" customHeight="1">
      <c r="W496" s="94"/>
      <c r="AB496" s="94"/>
      <c r="AC496" s="94"/>
      <c r="AD496" s="94"/>
      <c r="AE496" s="94"/>
      <c r="AF496" s="94"/>
      <c r="AG496" s="94"/>
    </row>
    <row r="497" spans="23:33" ht="14.25" customHeight="1">
      <c r="W497" s="94"/>
      <c r="AB497" s="94"/>
      <c r="AC497" s="94"/>
      <c r="AD497" s="94"/>
      <c r="AE497" s="94"/>
      <c r="AF497" s="94"/>
      <c r="AG497" s="94"/>
    </row>
    <row r="498" spans="23:33" ht="14.25" customHeight="1">
      <c r="W498" s="94"/>
      <c r="AB498" s="94"/>
      <c r="AC498" s="94"/>
      <c r="AD498" s="94"/>
      <c r="AE498" s="94"/>
      <c r="AF498" s="94"/>
      <c r="AG498" s="94"/>
    </row>
    <row r="499" spans="23:33" ht="14.25" customHeight="1">
      <c r="W499" s="94"/>
      <c r="AB499" s="94"/>
      <c r="AC499" s="94"/>
      <c r="AD499" s="94"/>
      <c r="AE499" s="94"/>
      <c r="AF499" s="94"/>
      <c r="AG499" s="94"/>
    </row>
    <row r="500" spans="23:33" ht="14.25" customHeight="1">
      <c r="W500" s="94"/>
      <c r="AB500" s="94"/>
      <c r="AC500" s="94"/>
      <c r="AD500" s="94"/>
      <c r="AE500" s="94"/>
      <c r="AF500" s="94"/>
      <c r="AG500" s="94"/>
    </row>
    <row r="501" spans="23:33" ht="14.25" customHeight="1">
      <c r="W501" s="94"/>
      <c r="AB501" s="94"/>
      <c r="AC501" s="94"/>
      <c r="AD501" s="94"/>
      <c r="AE501" s="94"/>
      <c r="AF501" s="94"/>
      <c r="AG501" s="94"/>
    </row>
    <row r="502" spans="23:33" ht="14.25" customHeight="1">
      <c r="W502" s="94"/>
      <c r="AB502" s="94"/>
      <c r="AC502" s="94"/>
      <c r="AD502" s="94"/>
      <c r="AE502" s="94"/>
      <c r="AF502" s="94"/>
      <c r="AG502" s="94"/>
    </row>
    <row r="503" spans="23:33" ht="14.25" customHeight="1">
      <c r="W503" s="94"/>
      <c r="AB503" s="94"/>
      <c r="AC503" s="94"/>
      <c r="AD503" s="94"/>
      <c r="AE503" s="94"/>
      <c r="AF503" s="94"/>
      <c r="AG503" s="94"/>
    </row>
    <row r="504" spans="23:33" ht="14.25" customHeight="1">
      <c r="W504" s="94"/>
      <c r="AB504" s="94"/>
      <c r="AC504" s="94"/>
      <c r="AD504" s="94"/>
      <c r="AE504" s="94"/>
      <c r="AF504" s="94"/>
      <c r="AG504" s="94"/>
    </row>
    <row r="505" spans="23:33" ht="14.25" customHeight="1">
      <c r="W505" s="94"/>
      <c r="AB505" s="94"/>
      <c r="AC505" s="94"/>
      <c r="AD505" s="94"/>
      <c r="AE505" s="94"/>
      <c r="AF505" s="94"/>
      <c r="AG505" s="94"/>
    </row>
    <row r="506" spans="23:33" ht="14.25" customHeight="1">
      <c r="W506" s="94"/>
      <c r="AB506" s="94"/>
      <c r="AC506" s="94"/>
      <c r="AD506" s="94"/>
      <c r="AE506" s="94"/>
      <c r="AF506" s="94"/>
      <c r="AG506" s="94"/>
    </row>
    <row r="507" spans="23:33" ht="14.25" customHeight="1">
      <c r="W507" s="94"/>
      <c r="AB507" s="94"/>
      <c r="AC507" s="94"/>
      <c r="AD507" s="94"/>
      <c r="AE507" s="94"/>
      <c r="AF507" s="94"/>
      <c r="AG507" s="94"/>
    </row>
    <row r="508" spans="23:33" ht="14.25" customHeight="1">
      <c r="W508" s="94"/>
      <c r="AB508" s="94"/>
      <c r="AC508" s="94"/>
      <c r="AD508" s="94"/>
      <c r="AE508" s="94"/>
      <c r="AF508" s="94"/>
      <c r="AG508" s="94"/>
    </row>
    <row r="509" spans="23:33" ht="14.25" customHeight="1">
      <c r="W509" s="94"/>
      <c r="AB509" s="94"/>
      <c r="AC509" s="94"/>
      <c r="AD509" s="94"/>
      <c r="AE509" s="94"/>
      <c r="AF509" s="94"/>
      <c r="AG509" s="94"/>
    </row>
    <row r="510" spans="23:33" ht="14.25" customHeight="1">
      <c r="W510" s="94"/>
      <c r="AB510" s="94"/>
      <c r="AC510" s="94"/>
      <c r="AD510" s="94"/>
      <c r="AE510" s="94"/>
      <c r="AF510" s="94"/>
      <c r="AG510" s="94"/>
    </row>
    <row r="511" spans="23:33" ht="14.25" customHeight="1">
      <c r="W511" s="94"/>
      <c r="AB511" s="94"/>
      <c r="AC511" s="94"/>
      <c r="AD511" s="94"/>
      <c r="AE511" s="94"/>
      <c r="AF511" s="94"/>
      <c r="AG511" s="94"/>
    </row>
    <row r="512" spans="23:33" ht="14.25" customHeight="1">
      <c r="W512" s="94"/>
      <c r="AB512" s="94"/>
      <c r="AC512" s="94"/>
      <c r="AD512" s="94"/>
      <c r="AE512" s="94"/>
      <c r="AF512" s="94"/>
      <c r="AG512" s="94"/>
    </row>
    <row r="513" spans="23:33" ht="14.25" customHeight="1">
      <c r="W513" s="94"/>
      <c r="AB513" s="94"/>
      <c r="AC513" s="94"/>
      <c r="AD513" s="94"/>
      <c r="AE513" s="94"/>
      <c r="AF513" s="94"/>
      <c r="AG513" s="94"/>
    </row>
    <row r="514" spans="23:33" ht="14.25" customHeight="1">
      <c r="W514" s="94"/>
      <c r="AB514" s="94"/>
      <c r="AC514" s="94"/>
      <c r="AD514" s="94"/>
      <c r="AE514" s="94"/>
      <c r="AF514" s="94"/>
      <c r="AG514" s="94"/>
    </row>
    <row r="515" spans="23:33" ht="14.25" customHeight="1">
      <c r="W515" s="94"/>
      <c r="AB515" s="94"/>
      <c r="AC515" s="94"/>
      <c r="AD515" s="94"/>
      <c r="AE515" s="94"/>
      <c r="AF515" s="94"/>
      <c r="AG515" s="94"/>
    </row>
    <row r="516" spans="23:33" ht="14.25" customHeight="1">
      <c r="W516" s="94"/>
      <c r="AB516" s="94"/>
      <c r="AC516" s="94"/>
      <c r="AD516" s="94"/>
      <c r="AE516" s="94"/>
      <c r="AF516" s="94"/>
      <c r="AG516" s="94"/>
    </row>
    <row r="517" spans="23:33" ht="14.25" customHeight="1">
      <c r="W517" s="94"/>
      <c r="AB517" s="94"/>
      <c r="AC517" s="94"/>
      <c r="AD517" s="94"/>
      <c r="AE517" s="94"/>
      <c r="AF517" s="94"/>
      <c r="AG517" s="94"/>
    </row>
    <row r="518" spans="23:33" ht="14.25" customHeight="1">
      <c r="W518" s="94"/>
      <c r="AB518" s="94"/>
      <c r="AC518" s="94"/>
      <c r="AD518" s="94"/>
      <c r="AE518" s="94"/>
      <c r="AF518" s="94"/>
      <c r="AG518" s="94"/>
    </row>
    <row r="519" spans="23:33" ht="14.25" customHeight="1">
      <c r="W519" s="94"/>
      <c r="AB519" s="94"/>
      <c r="AC519" s="94"/>
      <c r="AD519" s="94"/>
      <c r="AE519" s="94"/>
      <c r="AF519" s="94"/>
      <c r="AG519" s="94"/>
    </row>
    <row r="520" spans="23:33" ht="14.25" customHeight="1">
      <c r="W520" s="94"/>
      <c r="AB520" s="94"/>
      <c r="AC520" s="94"/>
      <c r="AD520" s="94"/>
      <c r="AE520" s="94"/>
      <c r="AF520" s="94"/>
      <c r="AG520" s="94"/>
    </row>
    <row r="521" spans="23:33" ht="14.25" customHeight="1">
      <c r="W521" s="94"/>
      <c r="AB521" s="94"/>
      <c r="AC521" s="94"/>
      <c r="AD521" s="94"/>
      <c r="AE521" s="94"/>
      <c r="AF521" s="94"/>
      <c r="AG521" s="94"/>
    </row>
    <row r="522" spans="23:33" ht="14.25" customHeight="1">
      <c r="W522" s="94"/>
      <c r="AB522" s="94"/>
      <c r="AC522" s="94"/>
      <c r="AD522" s="94"/>
      <c r="AE522" s="94"/>
      <c r="AF522" s="94"/>
      <c r="AG522" s="94"/>
    </row>
    <row r="523" spans="23:33" ht="14.25" customHeight="1">
      <c r="W523" s="94"/>
      <c r="AB523" s="94"/>
      <c r="AC523" s="94"/>
      <c r="AD523" s="94"/>
      <c r="AE523" s="94"/>
      <c r="AF523" s="94"/>
      <c r="AG523" s="94"/>
    </row>
    <row r="524" spans="23:33" ht="14.25" customHeight="1">
      <c r="W524" s="94"/>
      <c r="AB524" s="94"/>
      <c r="AC524" s="94"/>
      <c r="AD524" s="94"/>
      <c r="AE524" s="94"/>
      <c r="AF524" s="94"/>
      <c r="AG524" s="94"/>
    </row>
    <row r="525" spans="23:33" ht="14.25" customHeight="1">
      <c r="W525" s="94"/>
      <c r="AB525" s="94"/>
      <c r="AC525" s="94"/>
      <c r="AD525" s="94"/>
      <c r="AE525" s="94"/>
      <c r="AF525" s="94"/>
      <c r="AG525" s="94"/>
    </row>
    <row r="526" spans="23:33" ht="14.25" customHeight="1">
      <c r="W526" s="94"/>
      <c r="AB526" s="94"/>
      <c r="AC526" s="94"/>
      <c r="AD526" s="94"/>
      <c r="AE526" s="94"/>
      <c r="AF526" s="94"/>
      <c r="AG526" s="94"/>
    </row>
    <row r="527" spans="23:33" ht="14.25" customHeight="1">
      <c r="W527" s="94"/>
      <c r="AB527" s="94"/>
      <c r="AC527" s="94"/>
      <c r="AD527" s="94"/>
      <c r="AE527" s="94"/>
      <c r="AF527" s="94"/>
      <c r="AG527" s="94"/>
    </row>
    <row r="528" spans="23:33" ht="14.25" customHeight="1">
      <c r="W528" s="94"/>
      <c r="AB528" s="94"/>
      <c r="AC528" s="94"/>
      <c r="AD528" s="94"/>
      <c r="AE528" s="94"/>
      <c r="AF528" s="94"/>
      <c r="AG528" s="94"/>
    </row>
    <row r="529" spans="23:33" ht="14.25" customHeight="1">
      <c r="W529" s="94"/>
      <c r="AB529" s="94"/>
      <c r="AC529" s="94"/>
      <c r="AD529" s="94"/>
      <c r="AE529" s="94"/>
      <c r="AF529" s="94"/>
      <c r="AG529" s="94"/>
    </row>
    <row r="530" spans="23:33" ht="14.25" customHeight="1">
      <c r="W530" s="94"/>
      <c r="AB530" s="94"/>
      <c r="AC530" s="94"/>
      <c r="AD530" s="94"/>
      <c r="AE530" s="94"/>
      <c r="AF530" s="94"/>
      <c r="AG530" s="94"/>
    </row>
    <row r="531" spans="23:33" ht="14.25" customHeight="1">
      <c r="W531" s="94"/>
      <c r="AB531" s="94"/>
      <c r="AC531" s="94"/>
      <c r="AD531" s="94"/>
      <c r="AE531" s="94"/>
      <c r="AF531" s="94"/>
      <c r="AG531" s="94"/>
    </row>
    <row r="532" spans="23:33" ht="14.25" customHeight="1">
      <c r="W532" s="94"/>
      <c r="AB532" s="94"/>
      <c r="AC532" s="94"/>
      <c r="AD532" s="94"/>
      <c r="AE532" s="94"/>
      <c r="AF532" s="94"/>
      <c r="AG532" s="94"/>
    </row>
    <row r="533" spans="23:33" ht="14.25" customHeight="1">
      <c r="W533" s="94"/>
      <c r="AB533" s="94"/>
      <c r="AC533" s="94"/>
      <c r="AD533" s="94"/>
      <c r="AE533" s="94"/>
      <c r="AF533" s="94"/>
      <c r="AG533" s="94"/>
    </row>
    <row r="534" spans="23:33" ht="14.25" customHeight="1">
      <c r="W534" s="94"/>
      <c r="AB534" s="94"/>
      <c r="AC534" s="94"/>
      <c r="AD534" s="94"/>
      <c r="AE534" s="94"/>
      <c r="AF534" s="94"/>
      <c r="AG534" s="94"/>
    </row>
    <row r="535" spans="23:33" ht="14.25" customHeight="1">
      <c r="W535" s="94"/>
      <c r="AB535" s="94"/>
      <c r="AC535" s="94"/>
      <c r="AD535" s="94"/>
      <c r="AE535" s="94"/>
      <c r="AF535" s="94"/>
      <c r="AG535" s="94"/>
    </row>
    <row r="536" spans="23:33" ht="14.25" customHeight="1">
      <c r="W536" s="94"/>
      <c r="AB536" s="94"/>
      <c r="AC536" s="94"/>
      <c r="AD536" s="94"/>
      <c r="AE536" s="94"/>
      <c r="AF536" s="94"/>
      <c r="AG536" s="94"/>
    </row>
    <row r="537" spans="23:33" ht="14.25" customHeight="1">
      <c r="W537" s="94"/>
      <c r="AB537" s="94"/>
      <c r="AC537" s="94"/>
      <c r="AD537" s="94"/>
      <c r="AE537" s="94"/>
      <c r="AF537" s="94"/>
      <c r="AG537" s="94"/>
    </row>
    <row r="538" spans="23:33" ht="14.25" customHeight="1">
      <c r="W538" s="94"/>
      <c r="AB538" s="94"/>
      <c r="AC538" s="94"/>
      <c r="AD538" s="94"/>
      <c r="AE538" s="94"/>
      <c r="AF538" s="94"/>
      <c r="AG538" s="94"/>
    </row>
    <row r="539" spans="23:33" ht="14.25" customHeight="1">
      <c r="W539" s="94"/>
      <c r="AB539" s="94"/>
      <c r="AC539" s="94"/>
      <c r="AD539" s="94"/>
      <c r="AE539" s="94"/>
      <c r="AF539" s="94"/>
      <c r="AG539" s="94"/>
    </row>
    <row r="540" spans="23:33" ht="14.25" customHeight="1">
      <c r="W540" s="94"/>
      <c r="AB540" s="94"/>
      <c r="AC540" s="94"/>
      <c r="AD540" s="94"/>
      <c r="AE540" s="94"/>
      <c r="AF540" s="94"/>
      <c r="AG540" s="94"/>
    </row>
    <row r="541" spans="23:33" ht="14.25" customHeight="1">
      <c r="W541" s="94"/>
      <c r="AB541" s="94"/>
      <c r="AC541" s="94"/>
      <c r="AD541" s="94"/>
      <c r="AE541" s="94"/>
      <c r="AF541" s="94"/>
      <c r="AG541" s="94"/>
    </row>
    <row r="542" spans="23:33" ht="14.25" customHeight="1">
      <c r="W542" s="94"/>
      <c r="AB542" s="94"/>
      <c r="AC542" s="94"/>
      <c r="AD542" s="94"/>
      <c r="AE542" s="94"/>
      <c r="AF542" s="94"/>
      <c r="AG542" s="94"/>
    </row>
    <row r="543" spans="23:33" ht="14.25" customHeight="1">
      <c r="W543" s="94"/>
      <c r="AB543" s="94"/>
      <c r="AC543" s="94"/>
      <c r="AD543" s="94"/>
      <c r="AE543" s="94"/>
      <c r="AF543" s="94"/>
      <c r="AG543" s="94"/>
    </row>
    <row r="544" spans="23:33" ht="14.25" customHeight="1">
      <c r="W544" s="94"/>
      <c r="AB544" s="94"/>
      <c r="AC544" s="94"/>
      <c r="AD544" s="94"/>
      <c r="AE544" s="94"/>
      <c r="AF544" s="94"/>
      <c r="AG544" s="94"/>
    </row>
    <row r="545" spans="23:33" ht="14.25" customHeight="1">
      <c r="W545" s="94"/>
      <c r="AB545" s="94"/>
      <c r="AC545" s="94"/>
      <c r="AD545" s="94"/>
      <c r="AE545" s="94"/>
      <c r="AF545" s="94"/>
      <c r="AG545" s="94"/>
    </row>
    <row r="546" spans="23:33" ht="14.25" customHeight="1">
      <c r="W546" s="94"/>
      <c r="AB546" s="94"/>
      <c r="AC546" s="94"/>
      <c r="AD546" s="94"/>
      <c r="AE546" s="94"/>
      <c r="AF546" s="94"/>
      <c r="AG546" s="94"/>
    </row>
    <row r="547" spans="23:33" ht="14.25" customHeight="1">
      <c r="W547" s="94"/>
      <c r="AB547" s="94"/>
      <c r="AC547" s="94"/>
      <c r="AD547" s="94"/>
      <c r="AE547" s="94"/>
      <c r="AF547" s="94"/>
      <c r="AG547" s="94"/>
    </row>
    <row r="548" spans="23:33" ht="14.25" customHeight="1">
      <c r="W548" s="94"/>
      <c r="AB548" s="94"/>
      <c r="AC548" s="94"/>
      <c r="AD548" s="94"/>
      <c r="AE548" s="94"/>
      <c r="AF548" s="94"/>
      <c r="AG548" s="94"/>
    </row>
    <row r="549" spans="23:33" ht="14.25" customHeight="1">
      <c r="W549" s="94"/>
      <c r="AB549" s="94"/>
      <c r="AC549" s="94"/>
      <c r="AD549" s="94"/>
      <c r="AE549" s="94"/>
      <c r="AF549" s="94"/>
      <c r="AG549" s="94"/>
    </row>
    <row r="550" spans="23:33" ht="14.25" customHeight="1">
      <c r="W550" s="94"/>
      <c r="AB550" s="94"/>
      <c r="AC550" s="94"/>
      <c r="AD550" s="94"/>
      <c r="AE550" s="94"/>
      <c r="AF550" s="94"/>
      <c r="AG550" s="94"/>
    </row>
    <row r="551" spans="23:33" ht="14.25" customHeight="1">
      <c r="W551" s="94"/>
      <c r="AB551" s="94"/>
      <c r="AC551" s="94"/>
      <c r="AD551" s="94"/>
      <c r="AE551" s="94"/>
      <c r="AF551" s="94"/>
      <c r="AG551" s="94"/>
    </row>
    <row r="552" spans="23:33" ht="14.25" customHeight="1">
      <c r="W552" s="94"/>
      <c r="AB552" s="94"/>
      <c r="AC552" s="94"/>
      <c r="AD552" s="94"/>
      <c r="AE552" s="94"/>
      <c r="AF552" s="94"/>
      <c r="AG552" s="94"/>
    </row>
    <row r="553" spans="23:33" ht="14.25" customHeight="1">
      <c r="W553" s="94"/>
      <c r="AB553" s="94"/>
      <c r="AC553" s="94"/>
      <c r="AD553" s="94"/>
      <c r="AE553" s="94"/>
      <c r="AF553" s="94"/>
      <c r="AG553" s="94"/>
    </row>
    <row r="554" spans="23:33" ht="14.25" customHeight="1">
      <c r="W554" s="94"/>
      <c r="AB554" s="94"/>
      <c r="AC554" s="94"/>
      <c r="AD554" s="94"/>
      <c r="AE554" s="94"/>
      <c r="AF554" s="94"/>
      <c r="AG554" s="94"/>
    </row>
    <row r="555" spans="23:33" ht="14.25" customHeight="1">
      <c r="W555" s="94"/>
      <c r="AB555" s="94"/>
      <c r="AC555" s="94"/>
      <c r="AD555" s="94"/>
      <c r="AE555" s="94"/>
      <c r="AF555" s="94"/>
      <c r="AG555" s="94"/>
    </row>
    <row r="556" spans="23:33" ht="14.25" customHeight="1">
      <c r="W556" s="94"/>
      <c r="AB556" s="94"/>
      <c r="AC556" s="94"/>
      <c r="AD556" s="94"/>
      <c r="AE556" s="94"/>
      <c r="AF556" s="94"/>
      <c r="AG556" s="94"/>
    </row>
    <row r="557" spans="23:33" ht="14.25" customHeight="1">
      <c r="W557" s="94"/>
      <c r="AB557" s="94"/>
      <c r="AC557" s="94"/>
      <c r="AD557" s="94"/>
      <c r="AE557" s="94"/>
      <c r="AF557" s="94"/>
      <c r="AG557" s="94"/>
    </row>
    <row r="558" spans="23:33" ht="14.25" customHeight="1">
      <c r="W558" s="94"/>
      <c r="AB558" s="94"/>
      <c r="AC558" s="94"/>
      <c r="AD558" s="94"/>
      <c r="AE558" s="94"/>
      <c r="AF558" s="94"/>
      <c r="AG558" s="94"/>
    </row>
    <row r="559" spans="23:33" ht="14.25" customHeight="1">
      <c r="W559" s="94"/>
      <c r="AB559" s="94"/>
      <c r="AC559" s="94"/>
      <c r="AD559" s="94"/>
      <c r="AE559" s="94"/>
      <c r="AF559" s="94"/>
      <c r="AG559" s="94"/>
    </row>
    <row r="560" spans="23:33" ht="14.25" customHeight="1">
      <c r="W560" s="94"/>
      <c r="AB560" s="94"/>
      <c r="AC560" s="94"/>
      <c r="AD560" s="94"/>
      <c r="AE560" s="94"/>
      <c r="AF560" s="94"/>
      <c r="AG560" s="94"/>
    </row>
    <row r="561" spans="23:33" ht="14.25" customHeight="1">
      <c r="W561" s="94"/>
      <c r="AB561" s="94"/>
      <c r="AC561" s="94"/>
      <c r="AD561" s="94"/>
      <c r="AE561" s="94"/>
      <c r="AF561" s="94"/>
      <c r="AG561" s="94"/>
    </row>
    <row r="562" spans="23:33" ht="14.25" customHeight="1">
      <c r="W562" s="94"/>
      <c r="AB562" s="94"/>
      <c r="AC562" s="94"/>
      <c r="AD562" s="94"/>
      <c r="AE562" s="94"/>
      <c r="AF562" s="94"/>
      <c r="AG562" s="94"/>
    </row>
    <row r="563" spans="23:33" ht="14.25" customHeight="1">
      <c r="W563" s="94"/>
      <c r="AB563" s="94"/>
      <c r="AC563" s="94"/>
      <c r="AD563" s="94"/>
      <c r="AE563" s="94"/>
      <c r="AF563" s="94"/>
      <c r="AG563" s="94"/>
    </row>
    <row r="564" spans="23:33" ht="14.25" customHeight="1">
      <c r="W564" s="94"/>
      <c r="AB564" s="94"/>
      <c r="AC564" s="94"/>
      <c r="AD564" s="94"/>
      <c r="AE564" s="94"/>
      <c r="AF564" s="94"/>
      <c r="AG564" s="94"/>
    </row>
    <row r="565" spans="23:33" ht="14.25" customHeight="1">
      <c r="W565" s="94"/>
      <c r="AB565" s="94"/>
      <c r="AC565" s="94"/>
      <c r="AD565" s="94"/>
      <c r="AE565" s="94"/>
      <c r="AF565" s="94"/>
      <c r="AG565" s="94"/>
    </row>
    <row r="566" spans="23:33" ht="14.25" customHeight="1">
      <c r="W566" s="94"/>
      <c r="AB566" s="94"/>
      <c r="AC566" s="94"/>
      <c r="AD566" s="94"/>
      <c r="AE566" s="94"/>
      <c r="AF566" s="94"/>
      <c r="AG566" s="94"/>
    </row>
    <row r="567" spans="23:33" ht="14.25" customHeight="1">
      <c r="W567" s="94"/>
      <c r="AB567" s="94"/>
      <c r="AC567" s="94"/>
      <c r="AD567" s="94"/>
      <c r="AE567" s="94"/>
      <c r="AF567" s="94"/>
      <c r="AG567" s="94"/>
    </row>
    <row r="568" spans="23:33" ht="14.25" customHeight="1">
      <c r="W568" s="94"/>
      <c r="AB568" s="94"/>
      <c r="AC568" s="94"/>
      <c r="AD568" s="94"/>
      <c r="AE568" s="94"/>
      <c r="AF568" s="94"/>
      <c r="AG568" s="94"/>
    </row>
    <row r="569" spans="23:33" ht="14.25" customHeight="1">
      <c r="W569" s="94"/>
      <c r="AB569" s="94"/>
      <c r="AC569" s="94"/>
      <c r="AD569" s="94"/>
      <c r="AE569" s="94"/>
      <c r="AF569" s="94"/>
      <c r="AG569" s="94"/>
    </row>
    <row r="570" spans="23:33" ht="14.25" customHeight="1">
      <c r="W570" s="94"/>
      <c r="AB570" s="94"/>
      <c r="AC570" s="94"/>
      <c r="AD570" s="94"/>
      <c r="AE570" s="94"/>
      <c r="AF570" s="94"/>
      <c r="AG570" s="94"/>
    </row>
    <row r="571" spans="23:33" ht="14.25" customHeight="1">
      <c r="W571" s="94"/>
      <c r="AB571" s="94"/>
      <c r="AC571" s="94"/>
      <c r="AD571" s="94"/>
      <c r="AE571" s="94"/>
      <c r="AF571" s="94"/>
      <c r="AG571" s="94"/>
    </row>
    <row r="572" spans="23:33" ht="14.25" customHeight="1">
      <c r="W572" s="94"/>
      <c r="AB572" s="94"/>
      <c r="AC572" s="94"/>
      <c r="AD572" s="94"/>
      <c r="AE572" s="94"/>
      <c r="AF572" s="94"/>
      <c r="AG572" s="94"/>
    </row>
    <row r="573" spans="23:33" ht="14.25" customHeight="1">
      <c r="W573" s="94"/>
      <c r="AB573" s="94"/>
      <c r="AC573" s="94"/>
      <c r="AD573" s="94"/>
      <c r="AE573" s="94"/>
      <c r="AF573" s="94"/>
      <c r="AG573" s="94"/>
    </row>
    <row r="574" spans="23:33" ht="14.25" customHeight="1">
      <c r="W574" s="94"/>
      <c r="AB574" s="94"/>
      <c r="AC574" s="94"/>
      <c r="AD574" s="94"/>
      <c r="AE574" s="94"/>
      <c r="AF574" s="94"/>
      <c r="AG574" s="94"/>
    </row>
    <row r="575" spans="23:33" ht="14.25" customHeight="1">
      <c r="W575" s="94"/>
      <c r="AB575" s="94"/>
      <c r="AC575" s="94"/>
      <c r="AD575" s="94"/>
      <c r="AE575" s="94"/>
      <c r="AF575" s="94"/>
      <c r="AG575" s="94"/>
    </row>
    <row r="576" spans="23:33" ht="14.25" customHeight="1">
      <c r="W576" s="94"/>
      <c r="AB576" s="94"/>
      <c r="AC576" s="94"/>
      <c r="AD576" s="94"/>
      <c r="AE576" s="94"/>
      <c r="AF576" s="94"/>
      <c r="AG576" s="94"/>
    </row>
    <row r="577" spans="23:33" ht="14.25" customHeight="1">
      <c r="W577" s="94"/>
      <c r="AB577" s="94"/>
      <c r="AC577" s="94"/>
      <c r="AD577" s="94"/>
      <c r="AE577" s="94"/>
      <c r="AF577" s="94"/>
      <c r="AG577" s="94"/>
    </row>
    <row r="578" spans="23:33" ht="14.25" customHeight="1">
      <c r="W578" s="94"/>
      <c r="AB578" s="94"/>
      <c r="AC578" s="94"/>
      <c r="AD578" s="94"/>
      <c r="AE578" s="94"/>
      <c r="AF578" s="94"/>
      <c r="AG578" s="94"/>
    </row>
    <row r="579" spans="23:33" ht="14.25" customHeight="1">
      <c r="W579" s="94"/>
      <c r="AB579" s="94"/>
      <c r="AC579" s="94"/>
      <c r="AD579" s="94"/>
      <c r="AE579" s="94"/>
      <c r="AF579" s="94"/>
      <c r="AG579" s="94"/>
    </row>
    <row r="580" spans="23:33" ht="14.25" customHeight="1">
      <c r="W580" s="94"/>
      <c r="AB580" s="94"/>
      <c r="AC580" s="94"/>
      <c r="AD580" s="94"/>
      <c r="AE580" s="94"/>
      <c r="AF580" s="94"/>
      <c r="AG580" s="94"/>
    </row>
    <row r="581" spans="23:33" ht="14.25" customHeight="1">
      <c r="W581" s="94"/>
      <c r="AB581" s="94"/>
      <c r="AC581" s="94"/>
      <c r="AD581" s="94"/>
      <c r="AE581" s="94"/>
      <c r="AF581" s="94"/>
      <c r="AG581" s="94"/>
    </row>
    <row r="582" spans="23:33" ht="14.25" customHeight="1">
      <c r="W582" s="94"/>
      <c r="AB582" s="94"/>
      <c r="AC582" s="94"/>
      <c r="AD582" s="94"/>
      <c r="AE582" s="94"/>
      <c r="AF582" s="94"/>
      <c r="AG582" s="94"/>
    </row>
    <row r="583" spans="23:33" ht="14.25" customHeight="1">
      <c r="W583" s="94"/>
      <c r="AB583" s="94"/>
      <c r="AC583" s="94"/>
      <c r="AD583" s="94"/>
      <c r="AE583" s="94"/>
      <c r="AF583" s="94"/>
      <c r="AG583" s="94"/>
    </row>
    <row r="584" spans="23:33" ht="14.25" customHeight="1">
      <c r="W584" s="94"/>
      <c r="AB584" s="94"/>
      <c r="AC584" s="94"/>
      <c r="AD584" s="94"/>
      <c r="AE584" s="94"/>
      <c r="AF584" s="94"/>
      <c r="AG584" s="94"/>
    </row>
    <row r="585" spans="23:33" ht="14.25" customHeight="1">
      <c r="W585" s="94"/>
      <c r="AB585" s="94"/>
      <c r="AC585" s="94"/>
      <c r="AD585" s="94"/>
      <c r="AE585" s="94"/>
      <c r="AF585" s="94"/>
      <c r="AG585" s="94"/>
    </row>
    <row r="586" spans="23:33" ht="14.25" customHeight="1">
      <c r="W586" s="94"/>
      <c r="AB586" s="94"/>
      <c r="AC586" s="94"/>
      <c r="AD586" s="94"/>
      <c r="AE586" s="94"/>
      <c r="AF586" s="94"/>
      <c r="AG586" s="94"/>
    </row>
    <row r="587" spans="23:33" ht="14.25" customHeight="1">
      <c r="W587" s="94"/>
      <c r="AB587" s="94"/>
      <c r="AC587" s="94"/>
      <c r="AD587" s="94"/>
      <c r="AE587" s="94"/>
      <c r="AF587" s="94"/>
      <c r="AG587" s="94"/>
    </row>
    <row r="588" spans="23:33" ht="14.25" customHeight="1">
      <c r="W588" s="94"/>
      <c r="AB588" s="94"/>
      <c r="AC588" s="94"/>
      <c r="AD588" s="94"/>
      <c r="AE588" s="94"/>
      <c r="AF588" s="94"/>
      <c r="AG588" s="94"/>
    </row>
    <row r="589" spans="23:33" ht="14.25" customHeight="1">
      <c r="W589" s="94"/>
      <c r="AB589" s="94"/>
      <c r="AC589" s="94"/>
      <c r="AD589" s="94"/>
      <c r="AE589" s="94"/>
      <c r="AF589" s="94"/>
      <c r="AG589" s="94"/>
    </row>
    <row r="590" spans="23:33" ht="14.25" customHeight="1">
      <c r="W590" s="94"/>
      <c r="AB590" s="94"/>
      <c r="AC590" s="94"/>
      <c r="AD590" s="94"/>
      <c r="AE590" s="94"/>
      <c r="AF590" s="94"/>
      <c r="AG590" s="94"/>
    </row>
    <row r="591" spans="23:33" ht="14.25" customHeight="1">
      <c r="W591" s="94"/>
      <c r="AB591" s="94"/>
      <c r="AC591" s="94"/>
      <c r="AD591" s="94"/>
      <c r="AE591" s="94"/>
      <c r="AF591" s="94"/>
      <c r="AG591" s="94"/>
    </row>
    <row r="592" spans="23:33" ht="14.25" customHeight="1">
      <c r="W592" s="94"/>
      <c r="AB592" s="94"/>
      <c r="AC592" s="94"/>
      <c r="AD592" s="94"/>
      <c r="AE592" s="94"/>
      <c r="AF592" s="94"/>
      <c r="AG592" s="94"/>
    </row>
    <row r="593" spans="23:33" ht="14.25" customHeight="1">
      <c r="W593" s="94"/>
      <c r="AB593" s="94"/>
      <c r="AC593" s="94"/>
      <c r="AD593" s="94"/>
      <c r="AE593" s="94"/>
      <c r="AF593" s="94"/>
      <c r="AG593" s="94"/>
    </row>
    <row r="594" spans="23:33" ht="14.25" customHeight="1">
      <c r="W594" s="94"/>
      <c r="AB594" s="94"/>
      <c r="AC594" s="94"/>
      <c r="AD594" s="94"/>
      <c r="AE594" s="94"/>
      <c r="AF594" s="94"/>
      <c r="AG594" s="94"/>
    </row>
    <row r="595" spans="23:33" ht="14.25" customHeight="1">
      <c r="W595" s="94"/>
      <c r="AB595" s="94"/>
      <c r="AC595" s="94"/>
      <c r="AD595" s="94"/>
      <c r="AE595" s="94"/>
      <c r="AF595" s="94"/>
      <c r="AG595" s="94"/>
    </row>
    <row r="596" spans="23:33" ht="14.25" customHeight="1">
      <c r="W596" s="94"/>
      <c r="AB596" s="94"/>
      <c r="AC596" s="94"/>
      <c r="AD596" s="94"/>
      <c r="AE596" s="94"/>
      <c r="AF596" s="94"/>
      <c r="AG596" s="94"/>
    </row>
    <row r="597" spans="23:33" ht="14.25" customHeight="1">
      <c r="W597" s="94"/>
      <c r="AB597" s="94"/>
      <c r="AC597" s="94"/>
      <c r="AD597" s="94"/>
      <c r="AE597" s="94"/>
      <c r="AF597" s="94"/>
      <c r="AG597" s="94"/>
    </row>
    <row r="598" spans="23:33" ht="14.25" customHeight="1">
      <c r="W598" s="94"/>
      <c r="AB598" s="94"/>
      <c r="AC598" s="94"/>
      <c r="AD598" s="94"/>
      <c r="AE598" s="94"/>
      <c r="AF598" s="94"/>
      <c r="AG598" s="94"/>
    </row>
    <row r="599" spans="23:33" ht="14.25" customHeight="1">
      <c r="W599" s="94"/>
      <c r="AB599" s="94"/>
      <c r="AC599" s="94"/>
      <c r="AD599" s="94"/>
      <c r="AE599" s="94"/>
      <c r="AF599" s="94"/>
      <c r="AG599" s="94"/>
    </row>
    <row r="600" spans="23:33" ht="14.25" customHeight="1">
      <c r="W600" s="94"/>
      <c r="AB600" s="94"/>
      <c r="AC600" s="94"/>
      <c r="AD600" s="94"/>
      <c r="AE600" s="94"/>
      <c r="AF600" s="94"/>
      <c r="AG600" s="94"/>
    </row>
    <row r="601" spans="23:33" ht="14.25" customHeight="1">
      <c r="W601" s="94"/>
      <c r="AB601" s="94"/>
      <c r="AC601" s="94"/>
      <c r="AD601" s="94"/>
      <c r="AE601" s="94"/>
      <c r="AF601" s="94"/>
      <c r="AG601" s="94"/>
    </row>
    <row r="602" spans="23:33" ht="14.25" customHeight="1">
      <c r="W602" s="94"/>
      <c r="AB602" s="94"/>
      <c r="AC602" s="94"/>
      <c r="AD602" s="94"/>
      <c r="AE602" s="94"/>
      <c r="AF602" s="94"/>
      <c r="AG602" s="94"/>
    </row>
    <row r="603" spans="23:33" ht="14.25" customHeight="1">
      <c r="W603" s="94"/>
      <c r="AB603" s="94"/>
      <c r="AC603" s="94"/>
      <c r="AD603" s="94"/>
      <c r="AE603" s="94"/>
      <c r="AF603" s="94"/>
      <c r="AG603" s="94"/>
    </row>
    <row r="604" spans="23:33" ht="14.25" customHeight="1">
      <c r="W604" s="94"/>
      <c r="AB604" s="94"/>
      <c r="AC604" s="94"/>
      <c r="AD604" s="94"/>
      <c r="AE604" s="94"/>
      <c r="AF604" s="94"/>
      <c r="AG604" s="94"/>
    </row>
    <row r="605" spans="23:33" ht="14.25" customHeight="1">
      <c r="W605" s="94"/>
      <c r="AB605" s="94"/>
      <c r="AC605" s="94"/>
      <c r="AD605" s="94"/>
      <c r="AE605" s="94"/>
      <c r="AF605" s="94"/>
      <c r="AG605" s="94"/>
    </row>
    <row r="606" spans="23:33" ht="14.25" customHeight="1">
      <c r="W606" s="94"/>
      <c r="AB606" s="94"/>
      <c r="AC606" s="94"/>
      <c r="AD606" s="94"/>
      <c r="AE606" s="94"/>
      <c r="AF606" s="94"/>
      <c r="AG606" s="94"/>
    </row>
    <row r="607" spans="23:33" ht="14.25" customHeight="1">
      <c r="W607" s="94"/>
      <c r="AB607" s="94"/>
      <c r="AC607" s="94"/>
      <c r="AD607" s="94"/>
      <c r="AE607" s="94"/>
      <c r="AF607" s="94"/>
      <c r="AG607" s="94"/>
    </row>
    <row r="608" spans="23:33" ht="14.25" customHeight="1">
      <c r="W608" s="94"/>
      <c r="AB608" s="94"/>
      <c r="AC608" s="94"/>
      <c r="AD608" s="94"/>
      <c r="AE608" s="94"/>
      <c r="AF608" s="94"/>
      <c r="AG608" s="94"/>
    </row>
    <row r="609" spans="23:33" ht="14.25" customHeight="1">
      <c r="W609" s="94"/>
      <c r="AB609" s="94"/>
      <c r="AC609" s="94"/>
      <c r="AD609" s="94"/>
      <c r="AE609" s="94"/>
      <c r="AF609" s="94"/>
      <c r="AG609" s="94"/>
    </row>
    <row r="610" spans="23:33" ht="14.25" customHeight="1">
      <c r="W610" s="94"/>
      <c r="AB610" s="94"/>
      <c r="AC610" s="94"/>
      <c r="AD610" s="94"/>
      <c r="AE610" s="94"/>
      <c r="AF610" s="94"/>
      <c r="AG610" s="94"/>
    </row>
    <row r="611" spans="23:33" ht="14.25" customHeight="1">
      <c r="W611" s="94"/>
      <c r="AB611" s="94"/>
      <c r="AC611" s="94"/>
      <c r="AD611" s="94"/>
      <c r="AE611" s="94"/>
      <c r="AF611" s="94"/>
      <c r="AG611" s="94"/>
    </row>
    <row r="612" spans="23:33" ht="14.25" customHeight="1">
      <c r="W612" s="94"/>
      <c r="AB612" s="94"/>
      <c r="AC612" s="94"/>
      <c r="AD612" s="94"/>
      <c r="AE612" s="94"/>
      <c r="AF612" s="94"/>
      <c r="AG612" s="94"/>
    </row>
    <row r="613" spans="23:33" ht="14.25" customHeight="1">
      <c r="W613" s="94"/>
      <c r="AB613" s="94"/>
      <c r="AC613" s="94"/>
      <c r="AD613" s="94"/>
      <c r="AE613" s="94"/>
      <c r="AF613" s="94"/>
      <c r="AG613" s="94"/>
    </row>
    <row r="614" spans="23:33" ht="14.25" customHeight="1">
      <c r="W614" s="94"/>
      <c r="AB614" s="94"/>
      <c r="AC614" s="94"/>
      <c r="AD614" s="94"/>
      <c r="AE614" s="94"/>
      <c r="AF614" s="94"/>
      <c r="AG614" s="94"/>
    </row>
    <row r="615" spans="23:33" ht="14.25" customHeight="1">
      <c r="W615" s="94"/>
      <c r="AB615" s="94"/>
      <c r="AC615" s="94"/>
      <c r="AD615" s="94"/>
      <c r="AE615" s="94"/>
      <c r="AF615" s="94"/>
      <c r="AG615" s="94"/>
    </row>
    <row r="616" spans="23:33" ht="14.25" customHeight="1">
      <c r="W616" s="94"/>
      <c r="AB616" s="94"/>
      <c r="AC616" s="94"/>
      <c r="AD616" s="94"/>
      <c r="AE616" s="94"/>
      <c r="AF616" s="94"/>
      <c r="AG616" s="94"/>
    </row>
    <row r="617" spans="23:33" ht="14.25" customHeight="1">
      <c r="W617" s="94"/>
      <c r="AB617" s="94"/>
      <c r="AC617" s="94"/>
      <c r="AD617" s="94"/>
      <c r="AE617" s="94"/>
      <c r="AF617" s="94"/>
      <c r="AG617" s="94"/>
    </row>
    <row r="618" spans="23:33" ht="14.25" customHeight="1">
      <c r="W618" s="94"/>
      <c r="AB618" s="94"/>
      <c r="AC618" s="94"/>
      <c r="AD618" s="94"/>
      <c r="AE618" s="94"/>
      <c r="AF618" s="94"/>
      <c r="AG618" s="94"/>
    </row>
    <row r="619" spans="23:33" ht="14.25" customHeight="1">
      <c r="W619" s="94"/>
      <c r="AB619" s="94"/>
      <c r="AC619" s="94"/>
      <c r="AD619" s="94"/>
      <c r="AE619" s="94"/>
      <c r="AF619" s="94"/>
      <c r="AG619" s="94"/>
    </row>
    <row r="620" spans="23:33" ht="14.25" customHeight="1">
      <c r="W620" s="94"/>
      <c r="AB620" s="94"/>
      <c r="AC620" s="94"/>
      <c r="AD620" s="94"/>
      <c r="AE620" s="94"/>
      <c r="AF620" s="94"/>
      <c r="AG620" s="94"/>
    </row>
    <row r="621" spans="23:33" ht="14.25" customHeight="1">
      <c r="W621" s="94"/>
      <c r="AB621" s="94"/>
      <c r="AC621" s="94"/>
      <c r="AD621" s="94"/>
      <c r="AE621" s="94"/>
      <c r="AF621" s="94"/>
      <c r="AG621" s="94"/>
    </row>
    <row r="622" spans="23:33" ht="14.25" customHeight="1">
      <c r="W622" s="94"/>
      <c r="AB622" s="94"/>
      <c r="AC622" s="94"/>
      <c r="AD622" s="94"/>
      <c r="AE622" s="94"/>
      <c r="AF622" s="94"/>
      <c r="AG622" s="94"/>
    </row>
    <row r="623" spans="23:33" ht="14.25" customHeight="1">
      <c r="W623" s="94"/>
      <c r="AB623" s="94"/>
      <c r="AC623" s="94"/>
      <c r="AD623" s="94"/>
      <c r="AE623" s="94"/>
      <c r="AF623" s="94"/>
      <c r="AG623" s="94"/>
    </row>
    <row r="624" spans="23:33" ht="14.25" customHeight="1">
      <c r="W624" s="94"/>
      <c r="AB624" s="94"/>
      <c r="AC624" s="94"/>
      <c r="AD624" s="94"/>
      <c r="AE624" s="94"/>
      <c r="AF624" s="94"/>
      <c r="AG624" s="94"/>
    </row>
    <row r="625" spans="23:33" ht="14.25" customHeight="1">
      <c r="W625" s="94"/>
      <c r="AB625" s="94"/>
      <c r="AC625" s="94"/>
      <c r="AD625" s="94"/>
      <c r="AE625" s="94"/>
      <c r="AF625" s="94"/>
      <c r="AG625" s="94"/>
    </row>
    <row r="626" spans="23:33" ht="14.25" customHeight="1">
      <c r="W626" s="94"/>
      <c r="AB626" s="94"/>
      <c r="AC626" s="94"/>
      <c r="AD626" s="94"/>
      <c r="AE626" s="94"/>
      <c r="AF626" s="94"/>
      <c r="AG626" s="94"/>
    </row>
    <row r="627" spans="23:33" ht="14.25" customHeight="1">
      <c r="W627" s="94"/>
      <c r="AB627" s="94"/>
      <c r="AC627" s="94"/>
      <c r="AD627" s="94"/>
      <c r="AE627" s="94"/>
      <c r="AF627" s="94"/>
      <c r="AG627" s="94"/>
    </row>
    <row r="628" spans="23:33" ht="14.25" customHeight="1">
      <c r="W628" s="94"/>
      <c r="AB628" s="94"/>
      <c r="AC628" s="94"/>
      <c r="AD628" s="94"/>
      <c r="AE628" s="94"/>
      <c r="AF628" s="94"/>
      <c r="AG628" s="94"/>
    </row>
    <row r="629" spans="23:33" ht="14.25" customHeight="1">
      <c r="W629" s="94"/>
      <c r="AB629" s="94"/>
      <c r="AC629" s="94"/>
      <c r="AD629" s="94"/>
      <c r="AE629" s="94"/>
      <c r="AF629" s="94"/>
      <c r="AG629" s="94"/>
    </row>
    <row r="630" spans="23:33" ht="14.25" customHeight="1">
      <c r="W630" s="94"/>
      <c r="AB630" s="94"/>
      <c r="AC630" s="94"/>
      <c r="AD630" s="94"/>
      <c r="AE630" s="94"/>
      <c r="AF630" s="94"/>
      <c r="AG630" s="94"/>
    </row>
    <row r="631" spans="23:33" ht="14.25" customHeight="1">
      <c r="W631" s="94"/>
      <c r="AB631" s="94"/>
      <c r="AC631" s="94"/>
      <c r="AD631" s="94"/>
      <c r="AE631" s="94"/>
      <c r="AF631" s="94"/>
      <c r="AG631" s="94"/>
    </row>
    <row r="632" spans="23:33" ht="14.25" customHeight="1">
      <c r="W632" s="94"/>
      <c r="AB632" s="94"/>
      <c r="AC632" s="94"/>
      <c r="AD632" s="94"/>
      <c r="AE632" s="94"/>
      <c r="AF632" s="94"/>
      <c r="AG632" s="94"/>
    </row>
    <row r="633" spans="23:33" ht="14.25" customHeight="1">
      <c r="W633" s="94"/>
      <c r="AB633" s="94"/>
      <c r="AC633" s="94"/>
      <c r="AD633" s="94"/>
      <c r="AE633" s="94"/>
      <c r="AF633" s="94"/>
      <c r="AG633" s="94"/>
    </row>
    <row r="634" spans="23:33" ht="14.25" customHeight="1">
      <c r="W634" s="94"/>
      <c r="AB634" s="94"/>
      <c r="AC634" s="94"/>
      <c r="AD634" s="94"/>
      <c r="AE634" s="94"/>
      <c r="AF634" s="94"/>
      <c r="AG634" s="94"/>
    </row>
    <row r="635" spans="23:33" ht="14.25" customHeight="1">
      <c r="W635" s="94"/>
      <c r="AB635" s="94"/>
      <c r="AC635" s="94"/>
      <c r="AD635" s="94"/>
      <c r="AE635" s="94"/>
      <c r="AF635" s="94"/>
      <c r="AG635" s="94"/>
    </row>
    <row r="636" spans="23:33" ht="14.25" customHeight="1">
      <c r="W636" s="94"/>
      <c r="AB636" s="94"/>
      <c r="AC636" s="94"/>
      <c r="AD636" s="94"/>
      <c r="AE636" s="94"/>
      <c r="AF636" s="94"/>
      <c r="AG636" s="94"/>
    </row>
    <row r="637" spans="23:33" ht="14.25" customHeight="1">
      <c r="W637" s="94"/>
      <c r="AB637" s="94"/>
      <c r="AC637" s="94"/>
      <c r="AD637" s="94"/>
      <c r="AE637" s="94"/>
      <c r="AF637" s="94"/>
      <c r="AG637" s="94"/>
    </row>
    <row r="638" spans="23:33" ht="14.25" customHeight="1">
      <c r="W638" s="94"/>
      <c r="AB638" s="94"/>
      <c r="AC638" s="94"/>
      <c r="AD638" s="94"/>
      <c r="AE638" s="94"/>
      <c r="AF638" s="94"/>
      <c r="AG638" s="94"/>
    </row>
    <row r="639" spans="23:33" ht="14.25" customHeight="1">
      <c r="W639" s="94"/>
      <c r="AB639" s="94"/>
      <c r="AC639" s="94"/>
      <c r="AD639" s="94"/>
      <c r="AE639" s="94"/>
      <c r="AF639" s="94"/>
      <c r="AG639" s="94"/>
    </row>
    <row r="640" spans="23:33" ht="14.25" customHeight="1">
      <c r="W640" s="94"/>
      <c r="AB640" s="94"/>
      <c r="AC640" s="94"/>
      <c r="AD640" s="94"/>
      <c r="AE640" s="94"/>
      <c r="AF640" s="94"/>
      <c r="AG640" s="94"/>
    </row>
    <row r="641" spans="23:33" ht="14.25" customHeight="1">
      <c r="W641" s="94"/>
      <c r="AB641" s="94"/>
      <c r="AC641" s="94"/>
      <c r="AD641" s="94"/>
      <c r="AE641" s="94"/>
      <c r="AF641" s="94"/>
      <c r="AG641" s="94"/>
    </row>
    <row r="642" spans="23:33" ht="14.25" customHeight="1">
      <c r="W642" s="94"/>
      <c r="AB642" s="94"/>
      <c r="AC642" s="94"/>
      <c r="AD642" s="94"/>
      <c r="AE642" s="94"/>
      <c r="AF642" s="94"/>
      <c r="AG642" s="94"/>
    </row>
    <row r="643" spans="23:33" ht="14.25" customHeight="1">
      <c r="W643" s="94"/>
      <c r="AB643" s="94"/>
      <c r="AC643" s="94"/>
      <c r="AD643" s="94"/>
      <c r="AE643" s="94"/>
      <c r="AF643" s="94"/>
      <c r="AG643" s="94"/>
    </row>
    <row r="644" spans="23:33" ht="14.25" customHeight="1">
      <c r="W644" s="94"/>
      <c r="AB644" s="94"/>
      <c r="AC644" s="94"/>
      <c r="AD644" s="94"/>
      <c r="AE644" s="94"/>
      <c r="AF644" s="94"/>
      <c r="AG644" s="94"/>
    </row>
    <row r="645" spans="23:33" ht="14.25" customHeight="1">
      <c r="W645" s="94"/>
      <c r="AB645" s="94"/>
      <c r="AC645" s="94"/>
      <c r="AD645" s="94"/>
      <c r="AE645" s="94"/>
      <c r="AF645" s="94"/>
      <c r="AG645" s="94"/>
    </row>
    <row r="646" spans="23:33" ht="14.25" customHeight="1">
      <c r="W646" s="94"/>
      <c r="AB646" s="94"/>
      <c r="AC646" s="94"/>
      <c r="AD646" s="94"/>
      <c r="AE646" s="94"/>
      <c r="AF646" s="94"/>
      <c r="AG646" s="94"/>
    </row>
    <row r="647" spans="23:33" ht="14.25" customHeight="1">
      <c r="W647" s="94"/>
      <c r="AB647" s="94"/>
      <c r="AC647" s="94"/>
      <c r="AD647" s="94"/>
      <c r="AE647" s="94"/>
      <c r="AF647" s="94"/>
      <c r="AG647" s="94"/>
    </row>
    <row r="648" spans="23:33" ht="14.25" customHeight="1">
      <c r="W648" s="94"/>
      <c r="AB648" s="94"/>
      <c r="AC648" s="94"/>
      <c r="AD648" s="94"/>
      <c r="AE648" s="94"/>
      <c r="AF648" s="94"/>
      <c r="AG648" s="94"/>
    </row>
    <row r="649" spans="23:33" ht="14.25" customHeight="1">
      <c r="W649" s="94"/>
      <c r="AB649" s="94"/>
      <c r="AC649" s="94"/>
      <c r="AD649" s="94"/>
      <c r="AE649" s="94"/>
      <c r="AF649" s="94"/>
      <c r="AG649" s="94"/>
    </row>
    <row r="650" spans="23:33" ht="14.25" customHeight="1">
      <c r="W650" s="94"/>
      <c r="AB650" s="94"/>
      <c r="AC650" s="94"/>
      <c r="AD650" s="94"/>
      <c r="AE650" s="94"/>
      <c r="AF650" s="94"/>
      <c r="AG650" s="94"/>
    </row>
    <row r="651" spans="23:33" ht="14.25" customHeight="1">
      <c r="W651" s="94"/>
      <c r="AB651" s="94"/>
      <c r="AC651" s="94"/>
      <c r="AD651" s="94"/>
      <c r="AE651" s="94"/>
      <c r="AF651" s="94"/>
      <c r="AG651" s="94"/>
    </row>
    <row r="652" spans="23:33" ht="14.25" customHeight="1">
      <c r="W652" s="94"/>
      <c r="AB652" s="94"/>
      <c r="AC652" s="94"/>
      <c r="AD652" s="94"/>
      <c r="AE652" s="94"/>
      <c r="AF652" s="94"/>
      <c r="AG652" s="94"/>
    </row>
    <row r="653" spans="23:33" ht="14.25" customHeight="1">
      <c r="W653" s="94"/>
      <c r="AB653" s="94"/>
      <c r="AC653" s="94"/>
      <c r="AD653" s="94"/>
      <c r="AE653" s="94"/>
      <c r="AF653" s="94"/>
      <c r="AG653" s="94"/>
    </row>
    <row r="654" spans="23:33" ht="14.25" customHeight="1">
      <c r="W654" s="94"/>
      <c r="AB654" s="94"/>
      <c r="AC654" s="94"/>
      <c r="AD654" s="94"/>
      <c r="AE654" s="94"/>
      <c r="AF654" s="94"/>
      <c r="AG654" s="94"/>
    </row>
    <row r="655" spans="23:33" ht="14.25" customHeight="1">
      <c r="W655" s="94"/>
      <c r="AB655" s="94"/>
      <c r="AC655" s="94"/>
      <c r="AD655" s="94"/>
      <c r="AE655" s="94"/>
      <c r="AF655" s="94"/>
      <c r="AG655" s="94"/>
    </row>
    <row r="656" spans="23:33" ht="14.25" customHeight="1">
      <c r="W656" s="94"/>
      <c r="AB656" s="94"/>
      <c r="AC656" s="94"/>
      <c r="AD656" s="94"/>
      <c r="AE656" s="94"/>
      <c r="AF656" s="94"/>
      <c r="AG656" s="94"/>
    </row>
    <row r="657" spans="23:33" ht="14.25" customHeight="1">
      <c r="W657" s="94"/>
      <c r="AB657" s="94"/>
      <c r="AC657" s="94"/>
      <c r="AD657" s="94"/>
      <c r="AE657" s="94"/>
      <c r="AF657" s="94"/>
      <c r="AG657" s="94"/>
    </row>
    <row r="658" spans="23:33" ht="14.25" customHeight="1">
      <c r="W658" s="94"/>
      <c r="AB658" s="94"/>
      <c r="AC658" s="94"/>
      <c r="AD658" s="94"/>
      <c r="AE658" s="94"/>
      <c r="AF658" s="94"/>
      <c r="AG658" s="94"/>
    </row>
    <row r="659" spans="23:33" ht="14.25" customHeight="1">
      <c r="W659" s="94"/>
      <c r="AB659" s="94"/>
      <c r="AC659" s="94"/>
      <c r="AD659" s="94"/>
      <c r="AE659" s="94"/>
      <c r="AF659" s="94"/>
      <c r="AG659" s="94"/>
    </row>
    <row r="660" spans="23:33" ht="14.25" customHeight="1">
      <c r="W660" s="94"/>
      <c r="AB660" s="94"/>
      <c r="AC660" s="94"/>
      <c r="AD660" s="94"/>
      <c r="AE660" s="94"/>
      <c r="AF660" s="94"/>
      <c r="AG660" s="94"/>
    </row>
    <row r="661" spans="23:33" ht="14.25" customHeight="1">
      <c r="W661" s="94"/>
      <c r="AB661" s="94"/>
      <c r="AC661" s="94"/>
      <c r="AD661" s="94"/>
      <c r="AE661" s="94"/>
      <c r="AF661" s="94"/>
      <c r="AG661" s="94"/>
    </row>
    <row r="662" spans="23:33" ht="14.25" customHeight="1">
      <c r="W662" s="94"/>
      <c r="AB662" s="94"/>
      <c r="AC662" s="94"/>
      <c r="AD662" s="94"/>
      <c r="AE662" s="94"/>
      <c r="AF662" s="94"/>
      <c r="AG662" s="94"/>
    </row>
    <row r="663" spans="23:33" ht="14.25" customHeight="1">
      <c r="W663" s="94"/>
      <c r="AB663" s="94"/>
      <c r="AC663" s="94"/>
      <c r="AD663" s="94"/>
      <c r="AE663" s="94"/>
      <c r="AF663" s="94"/>
      <c r="AG663" s="94"/>
    </row>
    <row r="664" spans="23:33" ht="14.25" customHeight="1">
      <c r="W664" s="94"/>
      <c r="AB664" s="94"/>
      <c r="AC664" s="94"/>
      <c r="AD664" s="94"/>
      <c r="AE664" s="94"/>
      <c r="AF664" s="94"/>
      <c r="AG664" s="94"/>
    </row>
    <row r="665" spans="23:33" ht="14.25" customHeight="1">
      <c r="W665" s="94"/>
      <c r="AB665" s="94"/>
      <c r="AC665" s="94"/>
      <c r="AD665" s="94"/>
      <c r="AE665" s="94"/>
      <c r="AF665" s="94"/>
      <c r="AG665" s="94"/>
    </row>
    <row r="666" spans="23:33" ht="14.25" customHeight="1">
      <c r="W666" s="94"/>
      <c r="AB666" s="94"/>
      <c r="AC666" s="94"/>
      <c r="AD666" s="94"/>
      <c r="AE666" s="94"/>
      <c r="AF666" s="94"/>
      <c r="AG666" s="94"/>
    </row>
    <row r="667" spans="23:33" ht="14.25" customHeight="1">
      <c r="W667" s="94"/>
      <c r="AB667" s="94"/>
      <c r="AC667" s="94"/>
      <c r="AD667" s="94"/>
      <c r="AE667" s="94"/>
      <c r="AF667" s="94"/>
      <c r="AG667" s="94"/>
    </row>
    <row r="668" spans="23:33" ht="14.25" customHeight="1">
      <c r="W668" s="94"/>
      <c r="AB668" s="94"/>
      <c r="AC668" s="94"/>
      <c r="AD668" s="94"/>
      <c r="AE668" s="94"/>
      <c r="AF668" s="94"/>
      <c r="AG668" s="94"/>
    </row>
    <row r="669" spans="23:33" ht="14.25" customHeight="1">
      <c r="W669" s="94"/>
      <c r="AB669" s="94"/>
      <c r="AC669" s="94"/>
      <c r="AD669" s="94"/>
      <c r="AE669" s="94"/>
      <c r="AF669" s="94"/>
      <c r="AG669" s="94"/>
    </row>
    <row r="670" spans="23:33" ht="14.25" customHeight="1">
      <c r="W670" s="94"/>
      <c r="AB670" s="94"/>
      <c r="AC670" s="94"/>
      <c r="AD670" s="94"/>
      <c r="AE670" s="94"/>
      <c r="AF670" s="94"/>
      <c r="AG670" s="94"/>
    </row>
    <row r="671" spans="23:33" ht="14.25" customHeight="1">
      <c r="W671" s="94"/>
      <c r="AB671" s="94"/>
      <c r="AC671" s="94"/>
      <c r="AD671" s="94"/>
      <c r="AE671" s="94"/>
      <c r="AF671" s="94"/>
      <c r="AG671" s="94"/>
    </row>
    <row r="672" spans="23:33" ht="14.25" customHeight="1">
      <c r="W672" s="94"/>
      <c r="AB672" s="94"/>
      <c r="AC672" s="94"/>
      <c r="AD672" s="94"/>
      <c r="AE672" s="94"/>
      <c r="AF672" s="94"/>
      <c r="AG672" s="94"/>
    </row>
    <row r="673" spans="23:33" ht="14.25" customHeight="1">
      <c r="W673" s="94"/>
      <c r="AB673" s="94"/>
      <c r="AC673" s="94"/>
      <c r="AD673" s="94"/>
      <c r="AE673" s="94"/>
      <c r="AF673" s="94"/>
      <c r="AG673" s="94"/>
    </row>
    <row r="674" spans="23:33" ht="14.25" customHeight="1">
      <c r="W674" s="94"/>
      <c r="AB674" s="94"/>
      <c r="AC674" s="94"/>
      <c r="AD674" s="94"/>
      <c r="AE674" s="94"/>
      <c r="AF674" s="94"/>
      <c r="AG674" s="94"/>
    </row>
    <row r="675" spans="23:33" ht="14.25" customHeight="1">
      <c r="W675" s="94"/>
      <c r="AB675" s="94"/>
      <c r="AC675" s="94"/>
      <c r="AD675" s="94"/>
      <c r="AE675" s="94"/>
      <c r="AF675" s="94"/>
      <c r="AG675" s="94"/>
    </row>
    <row r="676" spans="23:33" ht="14.25" customHeight="1">
      <c r="W676" s="94"/>
      <c r="AB676" s="94"/>
      <c r="AC676" s="94"/>
      <c r="AD676" s="94"/>
      <c r="AE676" s="94"/>
      <c r="AF676" s="94"/>
      <c r="AG676" s="94"/>
    </row>
    <row r="677" spans="23:33" ht="14.25" customHeight="1">
      <c r="W677" s="94"/>
      <c r="AB677" s="94"/>
      <c r="AC677" s="94"/>
      <c r="AD677" s="94"/>
      <c r="AE677" s="94"/>
      <c r="AF677" s="94"/>
      <c r="AG677" s="94"/>
    </row>
    <row r="678" spans="23:33" ht="14.25" customHeight="1">
      <c r="W678" s="94"/>
      <c r="AB678" s="94"/>
      <c r="AC678" s="94"/>
      <c r="AD678" s="94"/>
      <c r="AE678" s="94"/>
      <c r="AF678" s="94"/>
      <c r="AG678" s="94"/>
    </row>
    <row r="679" spans="23:33" ht="14.25" customHeight="1">
      <c r="W679" s="94"/>
      <c r="AB679" s="94"/>
      <c r="AC679" s="94"/>
      <c r="AD679" s="94"/>
      <c r="AE679" s="94"/>
      <c r="AF679" s="94"/>
      <c r="AG679" s="94"/>
    </row>
    <row r="680" spans="23:33" ht="14.25" customHeight="1">
      <c r="W680" s="94"/>
      <c r="AB680" s="94"/>
      <c r="AC680" s="94"/>
      <c r="AD680" s="94"/>
      <c r="AE680" s="94"/>
      <c r="AF680" s="94"/>
      <c r="AG680" s="94"/>
    </row>
    <row r="681" spans="23:33" ht="14.25" customHeight="1">
      <c r="W681" s="94"/>
      <c r="AB681" s="94"/>
      <c r="AC681" s="94"/>
      <c r="AD681" s="94"/>
      <c r="AE681" s="94"/>
      <c r="AF681" s="94"/>
      <c r="AG681" s="94"/>
    </row>
    <row r="682" spans="23:33" ht="14.25" customHeight="1">
      <c r="W682" s="94"/>
      <c r="AB682" s="94"/>
      <c r="AC682" s="94"/>
      <c r="AD682" s="94"/>
      <c r="AE682" s="94"/>
      <c r="AF682" s="94"/>
      <c r="AG682" s="94"/>
    </row>
    <row r="683" spans="23:33" ht="14.25" customHeight="1">
      <c r="W683" s="94"/>
      <c r="AB683" s="94"/>
      <c r="AC683" s="94"/>
      <c r="AD683" s="94"/>
      <c r="AE683" s="94"/>
      <c r="AF683" s="94"/>
      <c r="AG683" s="94"/>
    </row>
    <row r="684" spans="23:33" ht="14.25" customHeight="1">
      <c r="W684" s="94"/>
      <c r="AB684" s="94"/>
      <c r="AC684" s="94"/>
      <c r="AD684" s="94"/>
      <c r="AE684" s="94"/>
      <c r="AF684" s="94"/>
      <c r="AG684" s="94"/>
    </row>
    <row r="685" spans="23:33" ht="14.25" customHeight="1">
      <c r="W685" s="94"/>
      <c r="AB685" s="94"/>
      <c r="AC685" s="94"/>
      <c r="AD685" s="94"/>
      <c r="AE685" s="94"/>
      <c r="AF685" s="94"/>
      <c r="AG685" s="94"/>
    </row>
    <row r="686" spans="23:33" ht="14.25" customHeight="1">
      <c r="W686" s="94"/>
      <c r="AB686" s="94"/>
      <c r="AC686" s="94"/>
      <c r="AD686" s="94"/>
      <c r="AE686" s="94"/>
      <c r="AF686" s="94"/>
      <c r="AG686" s="94"/>
    </row>
    <row r="687" spans="23:33" ht="14.25" customHeight="1">
      <c r="W687" s="94"/>
      <c r="AB687" s="94"/>
      <c r="AC687" s="94"/>
      <c r="AD687" s="94"/>
      <c r="AE687" s="94"/>
      <c r="AF687" s="94"/>
      <c r="AG687" s="94"/>
    </row>
    <row r="688" spans="23:33" ht="14.25" customHeight="1">
      <c r="W688" s="94"/>
      <c r="AB688" s="94"/>
      <c r="AC688" s="94"/>
      <c r="AD688" s="94"/>
      <c r="AE688" s="94"/>
      <c r="AF688" s="94"/>
      <c r="AG688" s="94"/>
    </row>
    <row r="689" spans="23:33" ht="14.25" customHeight="1">
      <c r="W689" s="94"/>
      <c r="AB689" s="94"/>
      <c r="AC689" s="94"/>
      <c r="AD689" s="94"/>
      <c r="AE689" s="94"/>
      <c r="AF689" s="94"/>
      <c r="AG689" s="94"/>
    </row>
    <row r="690" spans="23:33" ht="14.25" customHeight="1">
      <c r="W690" s="94"/>
      <c r="AB690" s="94"/>
      <c r="AC690" s="94"/>
      <c r="AD690" s="94"/>
      <c r="AE690" s="94"/>
      <c r="AF690" s="94"/>
      <c r="AG690" s="94"/>
    </row>
    <row r="691" spans="23:33" ht="14.25" customHeight="1">
      <c r="W691" s="94"/>
      <c r="AB691" s="94"/>
      <c r="AC691" s="94"/>
      <c r="AD691" s="94"/>
      <c r="AE691" s="94"/>
      <c r="AF691" s="94"/>
      <c r="AG691" s="94"/>
    </row>
    <row r="692" spans="23:33" ht="14.25" customHeight="1">
      <c r="W692" s="94"/>
      <c r="AB692" s="94"/>
      <c r="AC692" s="94"/>
      <c r="AD692" s="94"/>
      <c r="AE692" s="94"/>
      <c r="AF692" s="94"/>
      <c r="AG692" s="94"/>
    </row>
    <row r="693" spans="23:33" ht="14.25" customHeight="1">
      <c r="W693" s="94"/>
      <c r="AB693" s="94"/>
      <c r="AC693" s="94"/>
      <c r="AD693" s="94"/>
      <c r="AE693" s="94"/>
      <c r="AF693" s="94"/>
      <c r="AG693" s="94"/>
    </row>
    <row r="694" spans="23:33" ht="14.25" customHeight="1">
      <c r="W694" s="94"/>
      <c r="AB694" s="94"/>
      <c r="AC694" s="94"/>
      <c r="AD694" s="94"/>
      <c r="AE694" s="94"/>
      <c r="AF694" s="94"/>
      <c r="AG694" s="94"/>
    </row>
    <row r="695" spans="23:33" ht="14.25" customHeight="1">
      <c r="W695" s="94"/>
      <c r="AB695" s="94"/>
      <c r="AC695" s="94"/>
      <c r="AD695" s="94"/>
      <c r="AE695" s="94"/>
      <c r="AF695" s="94"/>
      <c r="AG695" s="94"/>
    </row>
    <row r="696" spans="23:33" ht="14.25" customHeight="1">
      <c r="W696" s="94"/>
      <c r="AB696" s="94"/>
      <c r="AC696" s="94"/>
      <c r="AD696" s="94"/>
      <c r="AE696" s="94"/>
      <c r="AF696" s="94"/>
      <c r="AG696" s="94"/>
    </row>
    <row r="697" spans="23:33" ht="14.25" customHeight="1">
      <c r="W697" s="94"/>
      <c r="AB697" s="94"/>
      <c r="AC697" s="94"/>
      <c r="AD697" s="94"/>
      <c r="AE697" s="94"/>
      <c r="AF697" s="94"/>
      <c r="AG697" s="94"/>
    </row>
    <row r="698" spans="23:33" ht="14.25" customHeight="1">
      <c r="W698" s="94"/>
      <c r="AB698" s="94"/>
      <c r="AC698" s="94"/>
      <c r="AD698" s="94"/>
      <c r="AE698" s="94"/>
      <c r="AF698" s="94"/>
      <c r="AG698" s="94"/>
    </row>
    <row r="699" spans="23:33" ht="14.25" customHeight="1">
      <c r="W699" s="94"/>
      <c r="AB699" s="94"/>
      <c r="AC699" s="94"/>
      <c r="AD699" s="94"/>
      <c r="AE699" s="94"/>
      <c r="AF699" s="94"/>
      <c r="AG699" s="94"/>
    </row>
    <row r="700" spans="23:33" ht="14.25" customHeight="1">
      <c r="W700" s="94"/>
      <c r="AB700" s="94"/>
      <c r="AC700" s="94"/>
      <c r="AD700" s="94"/>
      <c r="AE700" s="94"/>
      <c r="AF700" s="94"/>
      <c r="AG700" s="94"/>
    </row>
    <row r="701" spans="23:33" ht="14.25" customHeight="1">
      <c r="W701" s="94"/>
      <c r="AB701" s="94"/>
      <c r="AC701" s="94"/>
      <c r="AD701" s="94"/>
      <c r="AE701" s="94"/>
      <c r="AF701" s="94"/>
      <c r="AG701" s="94"/>
    </row>
    <row r="702" spans="23:33" ht="14.25" customHeight="1">
      <c r="W702" s="94"/>
      <c r="AB702" s="94"/>
      <c r="AC702" s="94"/>
      <c r="AD702" s="94"/>
      <c r="AE702" s="94"/>
      <c r="AF702" s="94"/>
      <c r="AG702" s="94"/>
    </row>
    <row r="703" spans="23:33" ht="14.25" customHeight="1">
      <c r="W703" s="94"/>
      <c r="AB703" s="94"/>
      <c r="AC703" s="94"/>
      <c r="AD703" s="94"/>
      <c r="AE703" s="94"/>
      <c r="AF703" s="94"/>
      <c r="AG703" s="94"/>
    </row>
    <row r="704" spans="23:33" ht="14.25" customHeight="1">
      <c r="W704" s="94"/>
      <c r="AB704" s="94"/>
      <c r="AC704" s="94"/>
      <c r="AD704" s="94"/>
      <c r="AE704" s="94"/>
      <c r="AF704" s="94"/>
      <c r="AG704" s="94"/>
    </row>
    <row r="705" spans="23:33" ht="14.25" customHeight="1">
      <c r="W705" s="94"/>
      <c r="AB705" s="94"/>
      <c r="AC705" s="94"/>
      <c r="AD705" s="94"/>
      <c r="AE705" s="94"/>
      <c r="AF705" s="94"/>
      <c r="AG705" s="94"/>
    </row>
    <row r="706" spans="23:33" ht="14.25" customHeight="1">
      <c r="W706" s="94"/>
      <c r="AB706" s="94"/>
      <c r="AC706" s="94"/>
      <c r="AD706" s="94"/>
      <c r="AE706" s="94"/>
      <c r="AF706" s="94"/>
      <c r="AG706" s="94"/>
    </row>
    <row r="707" spans="23:33" ht="14.25" customHeight="1">
      <c r="W707" s="94"/>
      <c r="AB707" s="94"/>
      <c r="AC707" s="94"/>
      <c r="AD707" s="94"/>
      <c r="AE707" s="94"/>
      <c r="AF707" s="94"/>
      <c r="AG707" s="94"/>
    </row>
    <row r="708" spans="23:33" ht="14.25" customHeight="1">
      <c r="W708" s="94"/>
      <c r="AB708" s="94"/>
      <c r="AC708" s="94"/>
      <c r="AD708" s="94"/>
      <c r="AE708" s="94"/>
      <c r="AF708" s="94"/>
      <c r="AG708" s="94"/>
    </row>
    <row r="709" spans="23:33" ht="14.25" customHeight="1">
      <c r="W709" s="94"/>
      <c r="AB709" s="94"/>
      <c r="AC709" s="94"/>
      <c r="AD709" s="94"/>
      <c r="AE709" s="94"/>
      <c r="AF709" s="94"/>
      <c r="AG709" s="94"/>
    </row>
    <row r="710" spans="23:33" ht="14.25" customHeight="1">
      <c r="W710" s="94"/>
      <c r="AB710" s="94"/>
      <c r="AC710" s="94"/>
      <c r="AD710" s="94"/>
      <c r="AE710" s="94"/>
      <c r="AF710" s="94"/>
      <c r="AG710" s="94"/>
    </row>
    <row r="711" spans="23:33" ht="14.25" customHeight="1">
      <c r="W711" s="94"/>
      <c r="AB711" s="94"/>
      <c r="AC711" s="94"/>
      <c r="AD711" s="94"/>
      <c r="AE711" s="94"/>
      <c r="AF711" s="94"/>
      <c r="AG711" s="94"/>
    </row>
    <row r="712" spans="23:33" ht="14.25" customHeight="1">
      <c r="W712" s="94"/>
      <c r="AB712" s="94"/>
      <c r="AC712" s="94"/>
      <c r="AD712" s="94"/>
      <c r="AE712" s="94"/>
      <c r="AF712" s="94"/>
      <c r="AG712" s="94"/>
    </row>
    <row r="713" spans="23:33" ht="14.25" customHeight="1">
      <c r="W713" s="94"/>
      <c r="AB713" s="94"/>
      <c r="AC713" s="94"/>
      <c r="AD713" s="94"/>
      <c r="AE713" s="94"/>
      <c r="AF713" s="94"/>
      <c r="AG713" s="94"/>
    </row>
    <row r="714" spans="23:33" ht="14.25" customHeight="1">
      <c r="W714" s="94"/>
      <c r="AB714" s="94"/>
      <c r="AC714" s="94"/>
      <c r="AD714" s="94"/>
      <c r="AE714" s="94"/>
      <c r="AF714" s="94"/>
      <c r="AG714" s="94"/>
    </row>
    <row r="715" spans="23:33" ht="14.25" customHeight="1">
      <c r="W715" s="94"/>
      <c r="AB715" s="94"/>
      <c r="AC715" s="94"/>
      <c r="AD715" s="94"/>
      <c r="AE715" s="94"/>
      <c r="AF715" s="94"/>
      <c r="AG715" s="94"/>
    </row>
    <row r="716" spans="23:33" ht="14.25" customHeight="1">
      <c r="W716" s="94"/>
      <c r="AB716" s="94"/>
      <c r="AC716" s="94"/>
      <c r="AD716" s="94"/>
      <c r="AE716" s="94"/>
      <c r="AF716" s="94"/>
      <c r="AG716" s="94"/>
    </row>
    <row r="717" spans="23:33" ht="14.25" customHeight="1">
      <c r="W717" s="94"/>
      <c r="AB717" s="94"/>
      <c r="AC717" s="94"/>
      <c r="AD717" s="94"/>
      <c r="AE717" s="94"/>
      <c r="AF717" s="94"/>
      <c r="AG717" s="94"/>
    </row>
    <row r="718" spans="23:33" ht="14.25" customHeight="1">
      <c r="W718" s="94"/>
      <c r="AB718" s="94"/>
      <c r="AC718" s="94"/>
      <c r="AD718" s="94"/>
      <c r="AE718" s="94"/>
      <c r="AF718" s="94"/>
      <c r="AG718" s="94"/>
    </row>
    <row r="719" spans="23:33" ht="14.25" customHeight="1">
      <c r="W719" s="94"/>
      <c r="AB719" s="94"/>
      <c r="AC719" s="94"/>
      <c r="AD719" s="94"/>
      <c r="AE719" s="94"/>
      <c r="AF719" s="94"/>
      <c r="AG719" s="94"/>
    </row>
    <row r="720" spans="23:33" ht="14.25" customHeight="1">
      <c r="W720" s="94"/>
      <c r="AB720" s="94"/>
      <c r="AC720" s="94"/>
      <c r="AD720" s="94"/>
      <c r="AE720" s="94"/>
      <c r="AF720" s="94"/>
      <c r="AG720" s="94"/>
    </row>
    <row r="721" spans="23:33" ht="14.25" customHeight="1">
      <c r="W721" s="94"/>
      <c r="AB721" s="94"/>
      <c r="AC721" s="94"/>
      <c r="AD721" s="94"/>
      <c r="AE721" s="94"/>
      <c r="AF721" s="94"/>
      <c r="AG721" s="94"/>
    </row>
    <row r="722" spans="23:33" ht="14.25" customHeight="1">
      <c r="W722" s="94"/>
      <c r="AB722" s="94"/>
      <c r="AC722" s="94"/>
      <c r="AD722" s="94"/>
      <c r="AE722" s="94"/>
      <c r="AF722" s="94"/>
      <c r="AG722" s="94"/>
    </row>
    <row r="723" spans="23:33" ht="14.25" customHeight="1">
      <c r="W723" s="94"/>
      <c r="AB723" s="94"/>
      <c r="AC723" s="94"/>
      <c r="AD723" s="94"/>
      <c r="AE723" s="94"/>
      <c r="AF723" s="94"/>
      <c r="AG723" s="94"/>
    </row>
    <row r="724" spans="23:33" ht="14.25" customHeight="1">
      <c r="W724" s="94"/>
      <c r="AB724" s="94"/>
      <c r="AC724" s="94"/>
      <c r="AD724" s="94"/>
      <c r="AE724" s="94"/>
      <c r="AF724" s="94"/>
      <c r="AG724" s="94"/>
    </row>
    <row r="725" spans="23:33" ht="14.25" customHeight="1">
      <c r="W725" s="94"/>
      <c r="AB725" s="94"/>
      <c r="AC725" s="94"/>
      <c r="AD725" s="94"/>
      <c r="AE725" s="94"/>
      <c r="AF725" s="94"/>
      <c r="AG725" s="94"/>
    </row>
    <row r="726" spans="23:33" ht="14.25" customHeight="1">
      <c r="W726" s="94"/>
      <c r="AB726" s="94"/>
      <c r="AC726" s="94"/>
      <c r="AD726" s="94"/>
      <c r="AE726" s="94"/>
      <c r="AF726" s="94"/>
      <c r="AG726" s="94"/>
    </row>
    <row r="727" spans="23:33" ht="14.25" customHeight="1">
      <c r="W727" s="94"/>
      <c r="AB727" s="94"/>
      <c r="AC727" s="94"/>
      <c r="AD727" s="94"/>
      <c r="AE727" s="94"/>
      <c r="AF727" s="94"/>
      <c r="AG727" s="94"/>
    </row>
    <row r="728" spans="23:33" ht="14.25" customHeight="1">
      <c r="W728" s="94"/>
      <c r="AB728" s="94"/>
      <c r="AC728" s="94"/>
      <c r="AD728" s="94"/>
      <c r="AE728" s="94"/>
      <c r="AF728" s="94"/>
      <c r="AG728" s="94"/>
    </row>
    <row r="729" spans="23:33" ht="14.25" customHeight="1">
      <c r="W729" s="94"/>
      <c r="AB729" s="94"/>
      <c r="AC729" s="94"/>
      <c r="AD729" s="94"/>
      <c r="AE729" s="94"/>
      <c r="AF729" s="94"/>
      <c r="AG729" s="94"/>
    </row>
    <row r="730" spans="23:33" ht="14.25" customHeight="1">
      <c r="W730" s="94"/>
      <c r="AB730" s="94"/>
      <c r="AC730" s="94"/>
      <c r="AD730" s="94"/>
      <c r="AE730" s="94"/>
      <c r="AF730" s="94"/>
      <c r="AG730" s="94"/>
    </row>
    <row r="731" spans="23:33" ht="14.25" customHeight="1">
      <c r="W731" s="94"/>
      <c r="AB731" s="94"/>
      <c r="AC731" s="94"/>
      <c r="AD731" s="94"/>
      <c r="AE731" s="94"/>
      <c r="AF731" s="94"/>
      <c r="AG731" s="94"/>
    </row>
    <row r="732" spans="23:33" ht="14.25" customHeight="1">
      <c r="W732" s="94"/>
      <c r="AB732" s="94"/>
      <c r="AC732" s="94"/>
      <c r="AD732" s="94"/>
      <c r="AE732" s="94"/>
      <c r="AF732" s="94"/>
      <c r="AG732" s="94"/>
    </row>
    <row r="733" spans="23:33" ht="14.25" customHeight="1">
      <c r="W733" s="94"/>
      <c r="AB733" s="94"/>
      <c r="AC733" s="94"/>
      <c r="AD733" s="94"/>
      <c r="AE733" s="94"/>
      <c r="AF733" s="94"/>
      <c r="AG733" s="94"/>
    </row>
    <row r="734" spans="23:33" ht="14.25" customHeight="1">
      <c r="W734" s="94"/>
      <c r="AB734" s="94"/>
      <c r="AC734" s="94"/>
      <c r="AD734" s="94"/>
      <c r="AE734" s="94"/>
      <c r="AF734" s="94"/>
      <c r="AG734" s="94"/>
    </row>
    <row r="735" spans="23:33" ht="14.25" customHeight="1">
      <c r="W735" s="94"/>
      <c r="AB735" s="94"/>
      <c r="AC735" s="94"/>
      <c r="AD735" s="94"/>
      <c r="AE735" s="94"/>
      <c r="AF735" s="94"/>
      <c r="AG735" s="94"/>
    </row>
    <row r="736" spans="23:33" ht="14.25" customHeight="1">
      <c r="W736" s="94"/>
      <c r="AB736" s="94"/>
      <c r="AC736" s="94"/>
      <c r="AD736" s="94"/>
      <c r="AE736" s="94"/>
      <c r="AF736" s="94"/>
      <c r="AG736" s="94"/>
    </row>
    <row r="737" spans="23:33" ht="14.25" customHeight="1">
      <c r="W737" s="94"/>
      <c r="AB737" s="94"/>
      <c r="AC737" s="94"/>
      <c r="AD737" s="94"/>
      <c r="AE737" s="94"/>
      <c r="AF737" s="94"/>
      <c r="AG737" s="94"/>
    </row>
    <row r="738" spans="23:33" ht="14.25" customHeight="1">
      <c r="W738" s="94"/>
      <c r="AB738" s="94"/>
      <c r="AC738" s="94"/>
      <c r="AD738" s="94"/>
      <c r="AE738" s="94"/>
      <c r="AF738" s="94"/>
      <c r="AG738" s="94"/>
    </row>
    <row r="739" spans="23:33" ht="14.25" customHeight="1">
      <c r="W739" s="94"/>
      <c r="AB739" s="94"/>
      <c r="AC739" s="94"/>
      <c r="AD739" s="94"/>
      <c r="AE739" s="94"/>
      <c r="AF739" s="94"/>
      <c r="AG739" s="94"/>
    </row>
    <row r="740" spans="23:33" ht="14.25" customHeight="1">
      <c r="W740" s="94"/>
      <c r="AB740" s="94"/>
      <c r="AC740" s="94"/>
      <c r="AD740" s="94"/>
      <c r="AE740" s="94"/>
      <c r="AF740" s="94"/>
      <c r="AG740" s="94"/>
    </row>
    <row r="741" spans="23:33" ht="14.25" customHeight="1">
      <c r="W741" s="94"/>
      <c r="AB741" s="94"/>
      <c r="AC741" s="94"/>
      <c r="AD741" s="94"/>
      <c r="AE741" s="94"/>
      <c r="AF741" s="94"/>
      <c r="AG741" s="94"/>
    </row>
    <row r="742" spans="23:33" ht="14.25" customHeight="1">
      <c r="W742" s="94"/>
      <c r="AB742" s="94"/>
      <c r="AC742" s="94"/>
      <c r="AD742" s="94"/>
      <c r="AE742" s="94"/>
      <c r="AF742" s="94"/>
      <c r="AG742" s="94"/>
    </row>
    <row r="743" spans="23:33" ht="14.25" customHeight="1">
      <c r="W743" s="94"/>
      <c r="AB743" s="94"/>
      <c r="AC743" s="94"/>
      <c r="AD743" s="94"/>
      <c r="AE743" s="94"/>
      <c r="AF743" s="94"/>
      <c r="AG743" s="94"/>
    </row>
    <row r="744" spans="23:33" ht="14.25" customHeight="1">
      <c r="W744" s="94"/>
      <c r="AB744" s="94"/>
      <c r="AC744" s="94"/>
      <c r="AD744" s="94"/>
      <c r="AE744" s="94"/>
      <c r="AF744" s="94"/>
      <c r="AG744" s="94"/>
    </row>
    <row r="745" spans="23:33" ht="14.25" customHeight="1">
      <c r="W745" s="94"/>
      <c r="AB745" s="94"/>
      <c r="AC745" s="94"/>
      <c r="AD745" s="94"/>
      <c r="AE745" s="94"/>
      <c r="AF745" s="94"/>
      <c r="AG745" s="94"/>
    </row>
    <row r="746" spans="23:33" ht="14.25" customHeight="1">
      <c r="W746" s="94"/>
      <c r="AB746" s="94"/>
      <c r="AC746" s="94"/>
      <c r="AD746" s="94"/>
      <c r="AE746" s="94"/>
      <c r="AF746" s="94"/>
      <c r="AG746" s="94"/>
    </row>
    <row r="747" spans="23:33" ht="14.25" customHeight="1">
      <c r="W747" s="94"/>
      <c r="AB747" s="94"/>
      <c r="AC747" s="94"/>
      <c r="AD747" s="94"/>
      <c r="AE747" s="94"/>
      <c r="AF747" s="94"/>
      <c r="AG747" s="94"/>
    </row>
    <row r="748" spans="23:33" ht="14.25" customHeight="1">
      <c r="W748" s="94"/>
      <c r="AB748" s="94"/>
      <c r="AC748" s="94"/>
      <c r="AD748" s="94"/>
      <c r="AE748" s="94"/>
      <c r="AF748" s="94"/>
      <c r="AG748" s="94"/>
    </row>
    <row r="749" spans="23:33" ht="14.25" customHeight="1">
      <c r="W749" s="94"/>
      <c r="AB749" s="94"/>
      <c r="AC749" s="94"/>
      <c r="AD749" s="94"/>
      <c r="AE749" s="94"/>
      <c r="AF749" s="94"/>
      <c r="AG749" s="94"/>
    </row>
    <row r="750" spans="23:33" ht="14.25" customHeight="1">
      <c r="W750" s="94"/>
      <c r="AB750" s="94"/>
      <c r="AC750" s="94"/>
      <c r="AD750" s="94"/>
      <c r="AE750" s="94"/>
      <c r="AF750" s="94"/>
      <c r="AG750" s="94"/>
    </row>
    <row r="751" spans="23:33" ht="14.25" customHeight="1">
      <c r="W751" s="94"/>
      <c r="AB751" s="94"/>
      <c r="AC751" s="94"/>
      <c r="AD751" s="94"/>
      <c r="AE751" s="94"/>
      <c r="AF751" s="94"/>
      <c r="AG751" s="94"/>
    </row>
    <row r="752" spans="23:33" ht="14.25" customHeight="1">
      <c r="W752" s="94"/>
      <c r="AB752" s="94"/>
      <c r="AC752" s="94"/>
      <c r="AD752" s="94"/>
      <c r="AE752" s="94"/>
      <c r="AF752" s="94"/>
      <c r="AG752" s="94"/>
    </row>
    <row r="753" spans="23:33" ht="14.25" customHeight="1">
      <c r="W753" s="94"/>
      <c r="AB753" s="94"/>
      <c r="AC753" s="94"/>
      <c r="AD753" s="94"/>
      <c r="AE753" s="94"/>
      <c r="AF753" s="94"/>
      <c r="AG753" s="94"/>
    </row>
    <row r="754" spans="23:33" ht="14.25" customHeight="1">
      <c r="W754" s="94"/>
      <c r="AB754" s="94"/>
      <c r="AC754" s="94"/>
      <c r="AD754" s="94"/>
      <c r="AE754" s="94"/>
      <c r="AF754" s="94"/>
      <c r="AG754" s="94"/>
    </row>
    <row r="755" spans="23:33" ht="14.25" customHeight="1">
      <c r="W755" s="94"/>
      <c r="AB755" s="94"/>
      <c r="AC755" s="94"/>
      <c r="AD755" s="94"/>
      <c r="AE755" s="94"/>
      <c r="AF755" s="94"/>
      <c r="AG755" s="94"/>
    </row>
    <row r="756" spans="23:33" ht="14.25" customHeight="1">
      <c r="W756" s="94"/>
      <c r="AB756" s="94"/>
      <c r="AC756" s="94"/>
      <c r="AD756" s="94"/>
      <c r="AE756" s="94"/>
      <c r="AF756" s="94"/>
      <c r="AG756" s="94"/>
    </row>
    <row r="757" spans="23:33" ht="14.25" customHeight="1">
      <c r="W757" s="94"/>
      <c r="AB757" s="94"/>
      <c r="AC757" s="94"/>
      <c r="AD757" s="94"/>
      <c r="AE757" s="94"/>
      <c r="AF757" s="94"/>
      <c r="AG757" s="94"/>
    </row>
    <row r="758" spans="23:33" ht="14.25" customHeight="1">
      <c r="W758" s="94"/>
      <c r="AB758" s="94"/>
      <c r="AC758" s="94"/>
      <c r="AD758" s="94"/>
      <c r="AE758" s="94"/>
      <c r="AF758" s="94"/>
      <c r="AG758" s="94"/>
    </row>
    <row r="759" spans="23:33" ht="14.25" customHeight="1">
      <c r="W759" s="94"/>
      <c r="AB759" s="94"/>
      <c r="AC759" s="94"/>
      <c r="AD759" s="94"/>
      <c r="AE759" s="94"/>
      <c r="AF759" s="94"/>
      <c r="AG759" s="94"/>
    </row>
    <row r="760" spans="23:33" ht="14.25" customHeight="1">
      <c r="W760" s="94"/>
      <c r="AB760" s="94"/>
      <c r="AC760" s="94"/>
      <c r="AD760" s="94"/>
      <c r="AE760" s="94"/>
      <c r="AF760" s="94"/>
      <c r="AG760" s="94"/>
    </row>
    <row r="761" spans="23:33" ht="14.25" customHeight="1">
      <c r="W761" s="94"/>
      <c r="AB761" s="94"/>
      <c r="AC761" s="94"/>
      <c r="AD761" s="94"/>
      <c r="AE761" s="94"/>
      <c r="AF761" s="94"/>
      <c r="AG761" s="94"/>
    </row>
    <row r="762" spans="23:33" ht="14.25" customHeight="1">
      <c r="W762" s="94"/>
      <c r="AB762" s="94"/>
      <c r="AC762" s="94"/>
      <c r="AD762" s="94"/>
      <c r="AE762" s="94"/>
      <c r="AF762" s="94"/>
      <c r="AG762" s="94"/>
    </row>
    <row r="763" spans="23:33" ht="14.25" customHeight="1">
      <c r="W763" s="94"/>
      <c r="AB763" s="94"/>
      <c r="AC763" s="94"/>
      <c r="AD763" s="94"/>
      <c r="AE763" s="94"/>
      <c r="AF763" s="94"/>
      <c r="AG763" s="94"/>
    </row>
    <row r="764" spans="23:33" ht="14.25" customHeight="1">
      <c r="W764" s="94"/>
      <c r="AB764" s="94"/>
      <c r="AC764" s="94"/>
      <c r="AD764" s="94"/>
      <c r="AE764" s="94"/>
      <c r="AF764" s="94"/>
      <c r="AG764" s="94"/>
    </row>
    <row r="765" spans="23:33" ht="14.25" customHeight="1">
      <c r="W765" s="94"/>
      <c r="AB765" s="94"/>
      <c r="AC765" s="94"/>
      <c r="AD765" s="94"/>
      <c r="AE765" s="94"/>
      <c r="AF765" s="94"/>
      <c r="AG765" s="94"/>
    </row>
    <row r="766" spans="23:33" ht="14.25" customHeight="1">
      <c r="W766" s="94"/>
      <c r="AB766" s="94"/>
      <c r="AC766" s="94"/>
      <c r="AD766" s="94"/>
      <c r="AE766" s="94"/>
      <c r="AF766" s="94"/>
      <c r="AG766" s="94"/>
    </row>
    <row r="767" spans="23:33" ht="14.25" customHeight="1">
      <c r="W767" s="94"/>
      <c r="AB767" s="94"/>
      <c r="AC767" s="94"/>
      <c r="AD767" s="94"/>
      <c r="AE767" s="94"/>
      <c r="AF767" s="94"/>
      <c r="AG767" s="94"/>
    </row>
    <row r="768" spans="23:33" ht="14.25" customHeight="1">
      <c r="W768" s="94"/>
      <c r="AB768" s="94"/>
      <c r="AC768" s="94"/>
      <c r="AD768" s="94"/>
      <c r="AE768" s="94"/>
      <c r="AF768" s="94"/>
      <c r="AG768" s="94"/>
    </row>
    <row r="769" spans="23:33" ht="14.25" customHeight="1">
      <c r="W769" s="94"/>
      <c r="AB769" s="94"/>
      <c r="AC769" s="94"/>
      <c r="AD769" s="94"/>
      <c r="AE769" s="94"/>
      <c r="AF769" s="94"/>
      <c r="AG769" s="94"/>
    </row>
    <row r="770" spans="23:33" ht="14.25" customHeight="1">
      <c r="W770" s="94"/>
      <c r="AB770" s="94"/>
      <c r="AC770" s="94"/>
      <c r="AD770" s="94"/>
      <c r="AE770" s="94"/>
      <c r="AF770" s="94"/>
      <c r="AG770" s="94"/>
    </row>
    <row r="771" spans="23:33" ht="14.25" customHeight="1">
      <c r="W771" s="94"/>
      <c r="AB771" s="94"/>
      <c r="AC771" s="94"/>
      <c r="AD771" s="94"/>
      <c r="AE771" s="94"/>
      <c r="AF771" s="94"/>
      <c r="AG771" s="94"/>
    </row>
    <row r="772" spans="23:33" ht="14.25" customHeight="1">
      <c r="W772" s="94"/>
      <c r="AB772" s="94"/>
      <c r="AC772" s="94"/>
      <c r="AD772" s="94"/>
      <c r="AE772" s="94"/>
      <c r="AF772" s="94"/>
      <c r="AG772" s="94"/>
    </row>
    <row r="773" spans="23:33" ht="14.25" customHeight="1">
      <c r="W773" s="94"/>
      <c r="AB773" s="94"/>
      <c r="AC773" s="94"/>
      <c r="AD773" s="94"/>
      <c r="AE773" s="94"/>
      <c r="AF773" s="94"/>
      <c r="AG773" s="94"/>
    </row>
    <row r="774" spans="23:33" ht="14.25" customHeight="1">
      <c r="W774" s="94"/>
      <c r="AB774" s="94"/>
      <c r="AC774" s="94"/>
      <c r="AD774" s="94"/>
      <c r="AE774" s="94"/>
      <c r="AF774" s="94"/>
      <c r="AG774" s="94"/>
    </row>
    <row r="775" spans="23:33" ht="14.25" customHeight="1">
      <c r="W775" s="94"/>
      <c r="AB775" s="94"/>
      <c r="AC775" s="94"/>
      <c r="AD775" s="94"/>
      <c r="AE775" s="94"/>
      <c r="AF775" s="94"/>
      <c r="AG775" s="94"/>
    </row>
    <row r="776" spans="23:33" ht="14.25" customHeight="1">
      <c r="W776" s="94"/>
      <c r="AB776" s="94"/>
      <c r="AC776" s="94"/>
      <c r="AD776" s="94"/>
      <c r="AE776" s="94"/>
      <c r="AF776" s="94"/>
      <c r="AG776" s="94"/>
    </row>
    <row r="777" spans="23:33" ht="14.25" customHeight="1">
      <c r="W777" s="94"/>
      <c r="AB777" s="94"/>
      <c r="AC777" s="94"/>
      <c r="AD777" s="94"/>
      <c r="AE777" s="94"/>
      <c r="AF777" s="94"/>
      <c r="AG777" s="94"/>
    </row>
    <row r="778" spans="23:33" ht="14.25" customHeight="1">
      <c r="W778" s="94"/>
      <c r="AB778" s="94"/>
      <c r="AC778" s="94"/>
      <c r="AD778" s="94"/>
      <c r="AE778" s="94"/>
      <c r="AF778" s="94"/>
      <c r="AG778" s="94"/>
    </row>
    <row r="779" spans="23:33" ht="14.25" customHeight="1">
      <c r="W779" s="94"/>
      <c r="AB779" s="94"/>
      <c r="AC779" s="94"/>
      <c r="AD779" s="94"/>
      <c r="AE779" s="94"/>
      <c r="AF779" s="94"/>
      <c r="AG779" s="94"/>
    </row>
    <row r="780" spans="23:33" ht="14.25" customHeight="1">
      <c r="W780" s="94"/>
      <c r="AB780" s="94"/>
      <c r="AC780" s="94"/>
      <c r="AD780" s="94"/>
      <c r="AE780" s="94"/>
      <c r="AF780" s="94"/>
      <c r="AG780" s="94"/>
    </row>
    <row r="781" spans="23:33" ht="14.25" customHeight="1">
      <c r="W781" s="94"/>
      <c r="AB781" s="94"/>
      <c r="AC781" s="94"/>
      <c r="AD781" s="94"/>
      <c r="AE781" s="94"/>
      <c r="AF781" s="94"/>
      <c r="AG781" s="94"/>
    </row>
    <row r="782" spans="23:33" ht="14.25" customHeight="1">
      <c r="W782" s="94"/>
      <c r="AB782" s="94"/>
      <c r="AC782" s="94"/>
      <c r="AD782" s="94"/>
      <c r="AE782" s="94"/>
      <c r="AF782" s="94"/>
      <c r="AG782" s="94"/>
    </row>
    <row r="783" spans="23:33" ht="14.25" customHeight="1">
      <c r="W783" s="94"/>
      <c r="AB783" s="94"/>
      <c r="AC783" s="94"/>
      <c r="AD783" s="94"/>
      <c r="AE783" s="94"/>
      <c r="AF783" s="94"/>
      <c r="AG783" s="94"/>
    </row>
    <row r="784" spans="23:33" ht="14.25" customHeight="1">
      <c r="W784" s="94"/>
      <c r="AB784" s="94"/>
      <c r="AC784" s="94"/>
      <c r="AD784" s="94"/>
      <c r="AE784" s="94"/>
      <c r="AF784" s="94"/>
      <c r="AG784" s="94"/>
    </row>
    <row r="785" spans="23:33" ht="14.25" customHeight="1">
      <c r="W785" s="94"/>
      <c r="AB785" s="94"/>
      <c r="AC785" s="94"/>
      <c r="AD785" s="94"/>
      <c r="AE785" s="94"/>
      <c r="AF785" s="94"/>
      <c r="AG785" s="94"/>
    </row>
    <row r="786" spans="23:33" ht="14.25" customHeight="1">
      <c r="W786" s="94"/>
      <c r="AB786" s="94"/>
      <c r="AC786" s="94"/>
      <c r="AD786" s="94"/>
      <c r="AE786" s="94"/>
      <c r="AF786" s="94"/>
      <c r="AG786" s="94"/>
    </row>
    <row r="787" spans="23:33" ht="14.25" customHeight="1">
      <c r="W787" s="94"/>
      <c r="AB787" s="94"/>
      <c r="AC787" s="94"/>
      <c r="AD787" s="94"/>
      <c r="AE787" s="94"/>
      <c r="AF787" s="94"/>
      <c r="AG787" s="94"/>
    </row>
    <row r="788" spans="23:33" ht="14.25" customHeight="1">
      <c r="W788" s="94"/>
      <c r="AB788" s="94"/>
      <c r="AC788" s="94"/>
      <c r="AD788" s="94"/>
      <c r="AE788" s="94"/>
      <c r="AF788" s="94"/>
      <c r="AG788" s="94"/>
    </row>
    <row r="789" spans="23:33" ht="14.25" customHeight="1">
      <c r="W789" s="94"/>
      <c r="AB789" s="94"/>
      <c r="AC789" s="94"/>
      <c r="AD789" s="94"/>
      <c r="AE789" s="94"/>
      <c r="AF789" s="94"/>
      <c r="AG789" s="94"/>
    </row>
    <row r="790" spans="23:33" ht="14.25" customHeight="1">
      <c r="W790" s="94"/>
      <c r="AB790" s="94"/>
      <c r="AC790" s="94"/>
      <c r="AD790" s="94"/>
      <c r="AE790" s="94"/>
      <c r="AF790" s="94"/>
      <c r="AG790" s="94"/>
    </row>
    <row r="791" spans="23:33" ht="14.25" customHeight="1">
      <c r="W791" s="94"/>
      <c r="AB791" s="94"/>
      <c r="AC791" s="94"/>
      <c r="AD791" s="94"/>
      <c r="AE791" s="94"/>
      <c r="AF791" s="94"/>
      <c r="AG791" s="94"/>
    </row>
    <row r="792" spans="23:33" ht="14.25" customHeight="1">
      <c r="W792" s="94"/>
      <c r="AB792" s="94"/>
      <c r="AC792" s="94"/>
      <c r="AD792" s="94"/>
      <c r="AE792" s="94"/>
      <c r="AF792" s="94"/>
      <c r="AG792" s="94"/>
    </row>
    <row r="793" spans="23:33" ht="14.25" customHeight="1">
      <c r="W793" s="94"/>
      <c r="AB793" s="94"/>
      <c r="AC793" s="94"/>
      <c r="AD793" s="94"/>
      <c r="AE793" s="94"/>
      <c r="AF793" s="94"/>
      <c r="AG793" s="94"/>
    </row>
    <row r="794" spans="23:33" ht="14.25" customHeight="1">
      <c r="W794" s="94"/>
      <c r="AB794" s="94"/>
      <c r="AC794" s="94"/>
      <c r="AD794" s="94"/>
      <c r="AE794" s="94"/>
      <c r="AF794" s="94"/>
      <c r="AG794" s="94"/>
    </row>
    <row r="795" spans="23:33" ht="14.25" customHeight="1">
      <c r="W795" s="94"/>
      <c r="AB795" s="94"/>
      <c r="AC795" s="94"/>
      <c r="AD795" s="94"/>
      <c r="AE795" s="94"/>
      <c r="AF795" s="94"/>
      <c r="AG795" s="94"/>
    </row>
    <row r="796" spans="23:33" ht="14.25" customHeight="1">
      <c r="W796" s="94"/>
      <c r="AB796" s="94"/>
      <c r="AC796" s="94"/>
      <c r="AD796" s="94"/>
      <c r="AE796" s="94"/>
      <c r="AF796" s="94"/>
      <c r="AG796" s="94"/>
    </row>
    <row r="797" spans="23:33" ht="14.25" customHeight="1">
      <c r="W797" s="94"/>
      <c r="AB797" s="94"/>
      <c r="AC797" s="94"/>
      <c r="AD797" s="94"/>
      <c r="AE797" s="94"/>
      <c r="AF797" s="94"/>
      <c r="AG797" s="94"/>
    </row>
    <row r="798" spans="23:33" ht="14.25" customHeight="1">
      <c r="W798" s="94"/>
      <c r="AB798" s="94"/>
      <c r="AC798" s="94"/>
      <c r="AD798" s="94"/>
      <c r="AE798" s="94"/>
      <c r="AF798" s="94"/>
      <c r="AG798" s="94"/>
    </row>
    <row r="799" spans="23:33" ht="14.25" customHeight="1">
      <c r="W799" s="94"/>
      <c r="AB799" s="94"/>
      <c r="AC799" s="94"/>
      <c r="AD799" s="94"/>
      <c r="AE799" s="94"/>
      <c r="AF799" s="94"/>
      <c r="AG799" s="94"/>
    </row>
    <row r="800" spans="23:33" ht="14.25" customHeight="1">
      <c r="W800" s="94"/>
      <c r="AB800" s="94"/>
      <c r="AC800" s="94"/>
      <c r="AD800" s="94"/>
      <c r="AE800" s="94"/>
      <c r="AF800" s="94"/>
      <c r="AG800" s="94"/>
    </row>
    <row r="801" spans="23:33" ht="14.25" customHeight="1">
      <c r="W801" s="94"/>
      <c r="AB801" s="94"/>
      <c r="AC801" s="94"/>
      <c r="AD801" s="94"/>
      <c r="AE801" s="94"/>
      <c r="AF801" s="94"/>
      <c r="AG801" s="94"/>
    </row>
    <row r="802" spans="23:33" ht="14.25" customHeight="1">
      <c r="W802" s="94"/>
      <c r="AB802" s="94"/>
      <c r="AC802" s="94"/>
      <c r="AD802" s="94"/>
      <c r="AE802" s="94"/>
      <c r="AF802" s="94"/>
      <c r="AG802" s="94"/>
    </row>
    <row r="803" spans="23:33" ht="14.25" customHeight="1">
      <c r="W803" s="94"/>
      <c r="AB803" s="94"/>
      <c r="AC803" s="94"/>
      <c r="AD803" s="94"/>
      <c r="AE803" s="94"/>
      <c r="AF803" s="94"/>
      <c r="AG803" s="94"/>
    </row>
    <row r="804" spans="23:33" ht="14.25" customHeight="1">
      <c r="W804" s="94"/>
      <c r="AB804" s="94"/>
      <c r="AC804" s="94"/>
      <c r="AD804" s="94"/>
      <c r="AE804" s="94"/>
      <c r="AF804" s="94"/>
      <c r="AG804" s="94"/>
    </row>
    <row r="805" spans="23:33" ht="14.25" customHeight="1">
      <c r="W805" s="94"/>
      <c r="AB805" s="94"/>
      <c r="AC805" s="94"/>
      <c r="AD805" s="94"/>
      <c r="AE805" s="94"/>
      <c r="AF805" s="94"/>
      <c r="AG805" s="94"/>
    </row>
    <row r="806" spans="23:33" ht="14.25" customHeight="1">
      <c r="W806" s="94"/>
      <c r="AB806" s="94"/>
      <c r="AC806" s="94"/>
      <c r="AD806" s="94"/>
      <c r="AE806" s="94"/>
      <c r="AF806" s="94"/>
      <c r="AG806" s="94"/>
    </row>
    <row r="807" spans="23:33" ht="14.25" customHeight="1">
      <c r="W807" s="94"/>
      <c r="AB807" s="94"/>
      <c r="AC807" s="94"/>
      <c r="AD807" s="94"/>
      <c r="AE807" s="94"/>
      <c r="AF807" s="94"/>
      <c r="AG807" s="94"/>
    </row>
    <row r="808" spans="23:33" ht="14.25" customHeight="1">
      <c r="W808" s="94"/>
      <c r="AB808" s="94"/>
      <c r="AC808" s="94"/>
      <c r="AD808" s="94"/>
      <c r="AE808" s="94"/>
      <c r="AF808" s="94"/>
      <c r="AG808" s="94"/>
    </row>
    <row r="809" spans="23:33" ht="14.25" customHeight="1">
      <c r="W809" s="94"/>
      <c r="AB809" s="94"/>
      <c r="AC809" s="94"/>
      <c r="AD809" s="94"/>
      <c r="AE809" s="94"/>
      <c r="AF809" s="94"/>
      <c r="AG809" s="94"/>
    </row>
    <row r="810" spans="23:33" ht="14.25" customHeight="1">
      <c r="W810" s="94"/>
      <c r="AB810" s="94"/>
      <c r="AC810" s="94"/>
      <c r="AD810" s="94"/>
      <c r="AE810" s="94"/>
      <c r="AF810" s="94"/>
      <c r="AG810" s="94"/>
    </row>
    <row r="811" spans="23:33" ht="14.25" customHeight="1">
      <c r="W811" s="94"/>
      <c r="AB811" s="94"/>
      <c r="AC811" s="94"/>
      <c r="AD811" s="94"/>
      <c r="AE811" s="94"/>
      <c r="AF811" s="94"/>
      <c r="AG811" s="94"/>
    </row>
    <row r="812" spans="23:33" ht="14.25" customHeight="1">
      <c r="W812" s="94"/>
      <c r="AB812" s="94"/>
      <c r="AC812" s="94"/>
      <c r="AD812" s="94"/>
      <c r="AE812" s="94"/>
      <c r="AF812" s="94"/>
      <c r="AG812" s="94"/>
    </row>
    <row r="813" spans="23:33" ht="14.25" customHeight="1">
      <c r="W813" s="94"/>
      <c r="AB813" s="94"/>
      <c r="AC813" s="94"/>
      <c r="AD813" s="94"/>
      <c r="AE813" s="94"/>
      <c r="AF813" s="94"/>
      <c r="AG813" s="94"/>
    </row>
    <row r="814" spans="23:33" ht="14.25" customHeight="1">
      <c r="W814" s="94"/>
      <c r="AB814" s="94"/>
      <c r="AC814" s="94"/>
      <c r="AD814" s="94"/>
      <c r="AE814" s="94"/>
      <c r="AF814" s="94"/>
      <c r="AG814" s="94"/>
    </row>
    <row r="815" spans="23:33" ht="14.25" customHeight="1">
      <c r="W815" s="94"/>
      <c r="AB815" s="94"/>
      <c r="AC815" s="94"/>
      <c r="AD815" s="94"/>
      <c r="AE815" s="94"/>
      <c r="AF815" s="94"/>
      <c r="AG815" s="94"/>
    </row>
    <row r="816" spans="23:33" ht="14.25" customHeight="1">
      <c r="W816" s="94"/>
      <c r="AB816" s="94"/>
      <c r="AC816" s="94"/>
      <c r="AD816" s="94"/>
      <c r="AE816" s="94"/>
      <c r="AF816" s="94"/>
      <c r="AG816" s="94"/>
    </row>
    <row r="817" spans="23:33" ht="14.25" customHeight="1">
      <c r="W817" s="94"/>
      <c r="AB817" s="94"/>
      <c r="AC817" s="94"/>
      <c r="AD817" s="94"/>
      <c r="AE817" s="94"/>
      <c r="AF817" s="94"/>
      <c r="AG817" s="94"/>
    </row>
    <row r="818" spans="23:33" ht="14.25" customHeight="1">
      <c r="W818" s="94"/>
      <c r="AB818" s="94"/>
      <c r="AC818" s="94"/>
      <c r="AD818" s="94"/>
      <c r="AE818" s="94"/>
      <c r="AF818" s="94"/>
      <c r="AG818" s="94"/>
    </row>
    <row r="819" spans="23:33" ht="14.25" customHeight="1">
      <c r="W819" s="94"/>
      <c r="AB819" s="94"/>
      <c r="AC819" s="94"/>
      <c r="AD819" s="94"/>
      <c r="AE819" s="94"/>
      <c r="AF819" s="94"/>
      <c r="AG819" s="94"/>
    </row>
    <row r="820" spans="23:33" ht="14.25" customHeight="1">
      <c r="W820" s="94"/>
      <c r="AB820" s="94"/>
      <c r="AC820" s="94"/>
      <c r="AD820" s="94"/>
      <c r="AE820" s="94"/>
      <c r="AF820" s="94"/>
      <c r="AG820" s="94"/>
    </row>
    <row r="821" spans="23:33" ht="14.25" customHeight="1">
      <c r="W821" s="94"/>
      <c r="AB821" s="94"/>
      <c r="AC821" s="94"/>
      <c r="AD821" s="94"/>
      <c r="AE821" s="94"/>
      <c r="AF821" s="94"/>
      <c r="AG821" s="94"/>
    </row>
    <row r="822" spans="23:33" ht="14.25" customHeight="1">
      <c r="W822" s="94"/>
      <c r="AB822" s="94"/>
      <c r="AC822" s="94"/>
      <c r="AD822" s="94"/>
      <c r="AE822" s="94"/>
      <c r="AF822" s="94"/>
      <c r="AG822" s="94"/>
    </row>
    <row r="823" spans="23:33" ht="14.25" customHeight="1">
      <c r="W823" s="94"/>
      <c r="AB823" s="94"/>
      <c r="AC823" s="94"/>
      <c r="AD823" s="94"/>
      <c r="AE823" s="94"/>
      <c r="AF823" s="94"/>
      <c r="AG823" s="94"/>
    </row>
    <row r="824" spans="23:33" ht="14.25" customHeight="1">
      <c r="W824" s="94"/>
      <c r="AB824" s="94"/>
      <c r="AC824" s="94"/>
      <c r="AD824" s="94"/>
      <c r="AE824" s="94"/>
      <c r="AF824" s="94"/>
      <c r="AG824" s="94"/>
    </row>
    <row r="825" spans="23:33" ht="14.25" customHeight="1">
      <c r="W825" s="94"/>
      <c r="AB825" s="94"/>
      <c r="AC825" s="94"/>
      <c r="AD825" s="94"/>
      <c r="AE825" s="94"/>
      <c r="AF825" s="94"/>
      <c r="AG825" s="94"/>
    </row>
    <row r="826" spans="23:33" ht="14.25" customHeight="1">
      <c r="W826" s="94"/>
      <c r="AB826" s="94"/>
      <c r="AC826" s="94"/>
      <c r="AD826" s="94"/>
      <c r="AE826" s="94"/>
      <c r="AF826" s="94"/>
      <c r="AG826" s="94"/>
    </row>
    <row r="827" spans="23:33" ht="14.25" customHeight="1">
      <c r="W827" s="94"/>
      <c r="AB827" s="94"/>
      <c r="AC827" s="94"/>
      <c r="AD827" s="94"/>
      <c r="AE827" s="94"/>
      <c r="AF827" s="94"/>
      <c r="AG827" s="94"/>
    </row>
    <row r="828" spans="23:33" ht="14.25" customHeight="1">
      <c r="W828" s="94"/>
      <c r="AB828" s="94"/>
      <c r="AC828" s="94"/>
      <c r="AD828" s="94"/>
      <c r="AE828" s="94"/>
      <c r="AF828" s="94"/>
      <c r="AG828" s="94"/>
    </row>
    <row r="829" spans="23:33" ht="14.25" customHeight="1">
      <c r="W829" s="94"/>
      <c r="AB829" s="94"/>
      <c r="AC829" s="94"/>
      <c r="AD829" s="94"/>
      <c r="AE829" s="94"/>
      <c r="AF829" s="94"/>
      <c r="AG829" s="94"/>
    </row>
    <row r="830" spans="23:33" ht="14.25" customHeight="1">
      <c r="W830" s="94"/>
      <c r="AB830" s="94"/>
      <c r="AC830" s="94"/>
      <c r="AD830" s="94"/>
      <c r="AE830" s="94"/>
      <c r="AF830" s="94"/>
      <c r="AG830" s="94"/>
    </row>
    <row r="831" spans="23:33" ht="14.25" customHeight="1">
      <c r="W831" s="94"/>
      <c r="AB831" s="94"/>
      <c r="AC831" s="94"/>
      <c r="AD831" s="94"/>
      <c r="AE831" s="94"/>
      <c r="AF831" s="94"/>
      <c r="AG831" s="94"/>
    </row>
    <row r="832" spans="23:33" ht="14.25" customHeight="1">
      <c r="W832" s="94"/>
      <c r="AB832" s="94"/>
      <c r="AC832" s="94"/>
      <c r="AD832" s="94"/>
      <c r="AE832" s="94"/>
      <c r="AF832" s="94"/>
      <c r="AG832" s="94"/>
    </row>
    <row r="833" spans="23:33" ht="14.25" customHeight="1">
      <c r="W833" s="94"/>
      <c r="AB833" s="94"/>
      <c r="AC833" s="94"/>
      <c r="AD833" s="94"/>
      <c r="AE833" s="94"/>
      <c r="AF833" s="94"/>
      <c r="AG833" s="94"/>
    </row>
    <row r="834" spans="23:33" ht="14.25" customHeight="1">
      <c r="W834" s="94"/>
      <c r="AB834" s="94"/>
      <c r="AC834" s="94"/>
      <c r="AD834" s="94"/>
      <c r="AE834" s="94"/>
      <c r="AF834" s="94"/>
      <c r="AG834" s="94"/>
    </row>
    <row r="835" spans="23:33" ht="14.25" customHeight="1">
      <c r="W835" s="94"/>
      <c r="AB835" s="94"/>
      <c r="AC835" s="94"/>
      <c r="AD835" s="94"/>
      <c r="AE835" s="94"/>
      <c r="AF835" s="94"/>
      <c r="AG835" s="94"/>
    </row>
    <row r="836" spans="23:33" ht="14.25" customHeight="1">
      <c r="W836" s="94"/>
      <c r="AB836" s="94"/>
      <c r="AC836" s="94"/>
      <c r="AD836" s="94"/>
      <c r="AE836" s="94"/>
      <c r="AF836" s="94"/>
      <c r="AG836" s="94"/>
    </row>
    <row r="837" spans="23:33" ht="14.25" customHeight="1">
      <c r="W837" s="94"/>
      <c r="AB837" s="94"/>
      <c r="AC837" s="94"/>
      <c r="AD837" s="94"/>
      <c r="AE837" s="94"/>
      <c r="AF837" s="94"/>
      <c r="AG837" s="94"/>
    </row>
    <row r="838" spans="23:33" ht="14.25" customHeight="1">
      <c r="W838" s="94"/>
      <c r="AB838" s="94"/>
      <c r="AC838" s="94"/>
      <c r="AD838" s="94"/>
      <c r="AE838" s="94"/>
      <c r="AF838" s="94"/>
      <c r="AG838" s="94"/>
    </row>
    <row r="839" spans="23:33" ht="14.25" customHeight="1">
      <c r="W839" s="94"/>
      <c r="AB839" s="94"/>
      <c r="AC839" s="94"/>
      <c r="AD839" s="94"/>
      <c r="AE839" s="94"/>
      <c r="AF839" s="94"/>
      <c r="AG839" s="94"/>
    </row>
    <row r="840" spans="23:33" ht="14.25" customHeight="1">
      <c r="W840" s="94"/>
      <c r="AB840" s="94"/>
      <c r="AC840" s="94"/>
      <c r="AD840" s="94"/>
      <c r="AE840" s="94"/>
      <c r="AF840" s="94"/>
      <c r="AG840" s="94"/>
    </row>
    <row r="841" spans="23:33" ht="14.25" customHeight="1">
      <c r="W841" s="94"/>
      <c r="AB841" s="94"/>
      <c r="AC841" s="94"/>
      <c r="AD841" s="94"/>
      <c r="AE841" s="94"/>
      <c r="AF841" s="94"/>
      <c r="AG841" s="94"/>
    </row>
    <row r="842" spans="23:33" ht="14.25" customHeight="1">
      <c r="W842" s="94"/>
      <c r="AB842" s="94"/>
      <c r="AC842" s="94"/>
      <c r="AD842" s="94"/>
      <c r="AE842" s="94"/>
      <c r="AF842" s="94"/>
      <c r="AG842" s="94"/>
    </row>
    <row r="843" spans="23:33" ht="14.25" customHeight="1">
      <c r="W843" s="94"/>
      <c r="AB843" s="94"/>
      <c r="AC843" s="94"/>
      <c r="AD843" s="94"/>
      <c r="AE843" s="94"/>
      <c r="AF843" s="94"/>
      <c r="AG843" s="94"/>
    </row>
    <row r="844" spans="23:33" ht="14.25" customHeight="1">
      <c r="W844" s="94"/>
      <c r="AB844" s="94"/>
      <c r="AC844" s="94"/>
      <c r="AD844" s="94"/>
      <c r="AE844" s="94"/>
      <c r="AF844" s="94"/>
      <c r="AG844" s="94"/>
    </row>
    <row r="845" spans="23:33" ht="14.25" customHeight="1">
      <c r="W845" s="94"/>
      <c r="AB845" s="94"/>
      <c r="AC845" s="94"/>
      <c r="AD845" s="94"/>
      <c r="AE845" s="94"/>
      <c r="AF845" s="94"/>
      <c r="AG845" s="94"/>
    </row>
    <row r="846" spans="23:33" ht="14.25" customHeight="1">
      <c r="W846" s="94"/>
      <c r="AB846" s="94"/>
      <c r="AC846" s="94"/>
      <c r="AD846" s="94"/>
      <c r="AE846" s="94"/>
      <c r="AF846" s="94"/>
      <c r="AG846" s="94"/>
    </row>
    <row r="847" spans="23:33" ht="14.25" customHeight="1">
      <c r="W847" s="94"/>
      <c r="AB847" s="94"/>
      <c r="AC847" s="94"/>
      <c r="AD847" s="94"/>
      <c r="AE847" s="94"/>
      <c r="AF847" s="94"/>
      <c r="AG847" s="94"/>
    </row>
    <row r="848" spans="23:33" ht="14.25" customHeight="1">
      <c r="W848" s="94"/>
      <c r="AB848" s="94"/>
      <c r="AC848" s="94"/>
      <c r="AD848" s="94"/>
      <c r="AE848" s="94"/>
      <c r="AF848" s="94"/>
      <c r="AG848" s="94"/>
    </row>
    <row r="849" spans="23:33" ht="14.25" customHeight="1">
      <c r="W849" s="94"/>
      <c r="AB849" s="94"/>
      <c r="AC849" s="94"/>
      <c r="AD849" s="94"/>
      <c r="AE849" s="94"/>
      <c r="AF849" s="94"/>
      <c r="AG849" s="94"/>
    </row>
    <row r="850" spans="23:33" ht="14.25" customHeight="1">
      <c r="W850" s="94"/>
      <c r="AB850" s="94"/>
      <c r="AC850" s="94"/>
      <c r="AD850" s="94"/>
      <c r="AE850" s="94"/>
      <c r="AF850" s="94"/>
      <c r="AG850" s="94"/>
    </row>
    <row r="851" spans="23:33" ht="14.25" customHeight="1">
      <c r="W851" s="94"/>
      <c r="AB851" s="94"/>
      <c r="AC851" s="94"/>
      <c r="AD851" s="94"/>
      <c r="AE851" s="94"/>
      <c r="AF851" s="94"/>
      <c r="AG851" s="94"/>
    </row>
    <row r="852" spans="23:33" ht="14.25" customHeight="1">
      <c r="W852" s="94"/>
      <c r="AB852" s="94"/>
      <c r="AC852" s="94"/>
      <c r="AD852" s="94"/>
      <c r="AE852" s="94"/>
      <c r="AF852" s="94"/>
      <c r="AG852" s="94"/>
    </row>
    <row r="853" spans="23:33" ht="14.25" customHeight="1">
      <c r="W853" s="94"/>
      <c r="AB853" s="94"/>
      <c r="AC853" s="94"/>
      <c r="AD853" s="94"/>
      <c r="AE853" s="94"/>
      <c r="AF853" s="94"/>
      <c r="AG853" s="94"/>
    </row>
    <row r="854" spans="23:33" ht="14.25" customHeight="1">
      <c r="W854" s="94"/>
      <c r="AB854" s="94"/>
      <c r="AC854" s="94"/>
      <c r="AD854" s="94"/>
      <c r="AE854" s="94"/>
      <c r="AF854" s="94"/>
      <c r="AG854" s="94"/>
    </row>
    <row r="855" spans="23:33" ht="14.25" customHeight="1">
      <c r="W855" s="94"/>
      <c r="AB855" s="94"/>
      <c r="AC855" s="94"/>
      <c r="AD855" s="94"/>
      <c r="AE855" s="94"/>
      <c r="AF855" s="94"/>
      <c r="AG855" s="94"/>
    </row>
    <row r="856" spans="23:33" ht="14.25" customHeight="1">
      <c r="W856" s="94"/>
      <c r="AB856" s="94"/>
      <c r="AC856" s="94"/>
      <c r="AD856" s="94"/>
      <c r="AE856" s="94"/>
      <c r="AF856" s="94"/>
      <c r="AG856" s="94"/>
    </row>
    <row r="857" spans="23:33" ht="14.25" customHeight="1">
      <c r="W857" s="94"/>
      <c r="AB857" s="94"/>
      <c r="AC857" s="94"/>
      <c r="AD857" s="94"/>
      <c r="AE857" s="94"/>
      <c r="AF857" s="94"/>
      <c r="AG857" s="94"/>
    </row>
    <row r="858" spans="23:33" ht="14.25" customHeight="1">
      <c r="W858" s="94"/>
      <c r="AB858" s="94"/>
      <c r="AC858" s="94"/>
      <c r="AD858" s="94"/>
      <c r="AE858" s="94"/>
      <c r="AF858" s="94"/>
      <c r="AG858" s="94"/>
    </row>
    <row r="859" spans="23:33" ht="14.25" customHeight="1">
      <c r="W859" s="94"/>
      <c r="AB859" s="94"/>
      <c r="AC859" s="94"/>
      <c r="AD859" s="94"/>
      <c r="AE859" s="94"/>
      <c r="AF859" s="94"/>
      <c r="AG859" s="94"/>
    </row>
    <row r="860" spans="23:33" ht="14.25" customHeight="1">
      <c r="W860" s="94"/>
      <c r="AB860" s="94"/>
      <c r="AC860" s="94"/>
      <c r="AD860" s="94"/>
      <c r="AE860" s="94"/>
      <c r="AF860" s="94"/>
      <c r="AG860" s="94"/>
    </row>
    <row r="861" spans="23:33" ht="14.25" customHeight="1">
      <c r="W861" s="94"/>
      <c r="AB861" s="94"/>
      <c r="AC861" s="94"/>
      <c r="AD861" s="94"/>
      <c r="AE861" s="94"/>
      <c r="AF861" s="94"/>
      <c r="AG861" s="94"/>
    </row>
    <row r="862" spans="23:33" ht="14.25" customHeight="1">
      <c r="W862" s="94"/>
      <c r="AB862" s="94"/>
      <c r="AC862" s="94"/>
      <c r="AD862" s="94"/>
      <c r="AE862" s="94"/>
      <c r="AF862" s="94"/>
      <c r="AG862" s="94"/>
    </row>
    <row r="863" spans="23:33" ht="14.25" customHeight="1">
      <c r="W863" s="94"/>
      <c r="AB863" s="94"/>
      <c r="AC863" s="94"/>
      <c r="AD863" s="94"/>
      <c r="AE863" s="94"/>
      <c r="AF863" s="94"/>
      <c r="AG863" s="94"/>
    </row>
    <row r="864" spans="23:33" ht="14.25" customHeight="1">
      <c r="W864" s="94"/>
      <c r="AB864" s="94"/>
      <c r="AC864" s="94"/>
      <c r="AD864" s="94"/>
      <c r="AE864" s="94"/>
      <c r="AF864" s="94"/>
      <c r="AG864" s="94"/>
    </row>
    <row r="865" spans="23:33" ht="14.25" customHeight="1">
      <c r="W865" s="94"/>
      <c r="AB865" s="94"/>
      <c r="AC865" s="94"/>
      <c r="AD865" s="94"/>
      <c r="AE865" s="94"/>
      <c r="AF865" s="94"/>
      <c r="AG865" s="94"/>
    </row>
    <row r="866" spans="23:33" ht="14.25" customHeight="1">
      <c r="W866" s="94"/>
      <c r="AB866" s="94"/>
      <c r="AC866" s="94"/>
      <c r="AD866" s="94"/>
      <c r="AE866" s="94"/>
      <c r="AF866" s="94"/>
      <c r="AG866" s="94"/>
    </row>
    <row r="867" spans="23:33" ht="14.25" customHeight="1">
      <c r="W867" s="94"/>
      <c r="AB867" s="94"/>
      <c r="AC867" s="94"/>
      <c r="AD867" s="94"/>
      <c r="AE867" s="94"/>
      <c r="AF867" s="94"/>
      <c r="AG867" s="94"/>
    </row>
    <row r="868" spans="23:33" ht="14.25" customHeight="1">
      <c r="W868" s="94"/>
      <c r="AB868" s="94"/>
      <c r="AC868" s="94"/>
      <c r="AD868" s="94"/>
      <c r="AE868" s="94"/>
      <c r="AF868" s="94"/>
      <c r="AG868" s="94"/>
    </row>
    <row r="869" spans="23:33" ht="14.25" customHeight="1">
      <c r="W869" s="94"/>
      <c r="AB869" s="94"/>
      <c r="AC869" s="94"/>
      <c r="AD869" s="94"/>
      <c r="AE869" s="94"/>
      <c r="AF869" s="94"/>
      <c r="AG869" s="94"/>
    </row>
    <row r="870" spans="23:33" ht="14.25" customHeight="1">
      <c r="W870" s="94"/>
      <c r="AB870" s="94"/>
      <c r="AC870" s="94"/>
      <c r="AD870" s="94"/>
      <c r="AE870" s="94"/>
      <c r="AF870" s="94"/>
      <c r="AG870" s="94"/>
    </row>
    <row r="871" spans="23:33" ht="14.25" customHeight="1">
      <c r="W871" s="94"/>
      <c r="AB871" s="94"/>
      <c r="AC871" s="94"/>
      <c r="AD871" s="94"/>
      <c r="AE871" s="94"/>
      <c r="AF871" s="94"/>
      <c r="AG871" s="94"/>
    </row>
    <row r="872" spans="23:33" ht="14.25" customHeight="1">
      <c r="W872" s="94"/>
      <c r="AB872" s="94"/>
      <c r="AC872" s="94"/>
      <c r="AD872" s="94"/>
      <c r="AE872" s="94"/>
      <c r="AF872" s="94"/>
      <c r="AG872" s="94"/>
    </row>
    <row r="873" spans="23:33" ht="14.25" customHeight="1">
      <c r="W873" s="94"/>
      <c r="AB873" s="94"/>
      <c r="AC873" s="94"/>
      <c r="AD873" s="94"/>
      <c r="AE873" s="94"/>
      <c r="AF873" s="94"/>
      <c r="AG873" s="94"/>
    </row>
    <row r="874" spans="23:33" ht="14.25" customHeight="1">
      <c r="W874" s="94"/>
      <c r="AB874" s="94"/>
      <c r="AC874" s="94"/>
      <c r="AD874" s="94"/>
      <c r="AE874" s="94"/>
      <c r="AF874" s="94"/>
      <c r="AG874" s="94"/>
    </row>
    <row r="875" spans="23:33" ht="14.25" customHeight="1">
      <c r="W875" s="94"/>
      <c r="AB875" s="94"/>
      <c r="AC875" s="94"/>
      <c r="AD875" s="94"/>
      <c r="AE875" s="94"/>
      <c r="AF875" s="94"/>
      <c r="AG875" s="94"/>
    </row>
    <row r="876" spans="23:33" ht="14.25" customHeight="1">
      <c r="W876" s="94"/>
      <c r="AB876" s="94"/>
      <c r="AC876" s="94"/>
      <c r="AD876" s="94"/>
      <c r="AE876" s="94"/>
      <c r="AF876" s="94"/>
      <c r="AG876" s="94"/>
    </row>
    <row r="877" spans="23:33" ht="14.25" customHeight="1">
      <c r="W877" s="94"/>
      <c r="AB877" s="94"/>
      <c r="AC877" s="94"/>
      <c r="AD877" s="94"/>
      <c r="AE877" s="94"/>
      <c r="AF877" s="94"/>
      <c r="AG877" s="94"/>
    </row>
    <row r="878" spans="23:33" ht="14.25" customHeight="1">
      <c r="W878" s="94"/>
      <c r="AB878" s="94"/>
      <c r="AC878" s="94"/>
      <c r="AD878" s="94"/>
      <c r="AE878" s="94"/>
      <c r="AF878" s="94"/>
      <c r="AG878" s="94"/>
    </row>
    <row r="879" spans="23:33" ht="14.25" customHeight="1">
      <c r="W879" s="94"/>
      <c r="AB879" s="94"/>
      <c r="AC879" s="94"/>
      <c r="AD879" s="94"/>
      <c r="AE879" s="94"/>
      <c r="AF879" s="94"/>
      <c r="AG879" s="94"/>
    </row>
    <row r="880" spans="23:33" ht="14.25" customHeight="1">
      <c r="W880" s="94"/>
      <c r="AB880" s="94"/>
      <c r="AC880" s="94"/>
      <c r="AD880" s="94"/>
      <c r="AE880" s="94"/>
      <c r="AF880" s="94"/>
      <c r="AG880" s="94"/>
    </row>
    <row r="881" spans="23:33" ht="14.25" customHeight="1">
      <c r="W881" s="94"/>
      <c r="AB881" s="94"/>
      <c r="AC881" s="94"/>
      <c r="AD881" s="94"/>
      <c r="AE881" s="94"/>
      <c r="AF881" s="94"/>
      <c r="AG881" s="94"/>
    </row>
    <row r="882" spans="23:33" ht="14.25" customHeight="1">
      <c r="W882" s="94"/>
      <c r="AB882" s="94"/>
      <c r="AC882" s="94"/>
      <c r="AD882" s="94"/>
      <c r="AE882" s="94"/>
      <c r="AF882" s="94"/>
      <c r="AG882" s="94"/>
    </row>
    <row r="883" spans="23:33" ht="14.25" customHeight="1">
      <c r="W883" s="94"/>
      <c r="AB883" s="94"/>
      <c r="AC883" s="94"/>
      <c r="AD883" s="94"/>
      <c r="AE883" s="94"/>
      <c r="AF883" s="94"/>
      <c r="AG883" s="94"/>
    </row>
    <row r="884" spans="23:33" ht="14.25" customHeight="1">
      <c r="W884" s="94"/>
      <c r="AB884" s="94"/>
      <c r="AC884" s="94"/>
      <c r="AD884" s="94"/>
      <c r="AE884" s="94"/>
      <c r="AF884" s="94"/>
      <c r="AG884" s="94"/>
    </row>
    <row r="885" spans="23:33" ht="14.25" customHeight="1">
      <c r="W885" s="94"/>
      <c r="AB885" s="94"/>
      <c r="AC885" s="94"/>
      <c r="AD885" s="94"/>
      <c r="AE885" s="94"/>
      <c r="AF885" s="94"/>
      <c r="AG885" s="94"/>
    </row>
    <row r="886" spans="23:33" ht="14.25" customHeight="1">
      <c r="W886" s="94"/>
      <c r="AB886" s="94"/>
      <c r="AC886" s="94"/>
      <c r="AD886" s="94"/>
      <c r="AE886" s="94"/>
      <c r="AF886" s="94"/>
      <c r="AG886" s="94"/>
    </row>
    <row r="887" spans="23:33" ht="14.25" customHeight="1">
      <c r="W887" s="94"/>
      <c r="AB887" s="94"/>
      <c r="AC887" s="94"/>
      <c r="AD887" s="94"/>
      <c r="AE887" s="94"/>
      <c r="AF887" s="94"/>
      <c r="AG887" s="94"/>
    </row>
    <row r="888" spans="23:33" ht="14.25" customHeight="1">
      <c r="W888" s="94"/>
      <c r="AB888" s="94"/>
      <c r="AC888" s="94"/>
      <c r="AD888" s="94"/>
      <c r="AE888" s="94"/>
      <c r="AF888" s="94"/>
      <c r="AG888" s="94"/>
    </row>
    <row r="889" spans="23:33" ht="14.25" customHeight="1">
      <c r="W889" s="94"/>
      <c r="AB889" s="94"/>
      <c r="AC889" s="94"/>
      <c r="AD889" s="94"/>
      <c r="AE889" s="94"/>
      <c r="AF889" s="94"/>
      <c r="AG889" s="94"/>
    </row>
    <row r="890" spans="23:33" ht="14.25" customHeight="1">
      <c r="W890" s="94"/>
      <c r="AB890" s="94"/>
      <c r="AC890" s="94"/>
      <c r="AD890" s="94"/>
      <c r="AE890" s="94"/>
      <c r="AF890" s="94"/>
      <c r="AG890" s="94"/>
    </row>
    <row r="891" spans="23:33" ht="14.25" customHeight="1">
      <c r="W891" s="94"/>
      <c r="AB891" s="94"/>
      <c r="AC891" s="94"/>
      <c r="AD891" s="94"/>
      <c r="AE891" s="94"/>
      <c r="AF891" s="94"/>
      <c r="AG891" s="94"/>
    </row>
    <row r="892" spans="23:33" ht="14.25" customHeight="1">
      <c r="W892" s="94"/>
      <c r="AB892" s="94"/>
      <c r="AC892" s="94"/>
      <c r="AD892" s="94"/>
      <c r="AE892" s="94"/>
      <c r="AF892" s="94"/>
      <c r="AG892" s="94"/>
    </row>
    <row r="893" spans="23:33" ht="14.25" customHeight="1">
      <c r="W893" s="94"/>
      <c r="AB893" s="94"/>
      <c r="AC893" s="94"/>
      <c r="AD893" s="94"/>
      <c r="AE893" s="94"/>
      <c r="AF893" s="94"/>
      <c r="AG893" s="94"/>
    </row>
    <row r="894" spans="23:33" ht="14.25" customHeight="1">
      <c r="W894" s="94"/>
      <c r="AB894" s="94"/>
      <c r="AC894" s="94"/>
      <c r="AD894" s="94"/>
      <c r="AE894" s="94"/>
      <c r="AF894" s="94"/>
      <c r="AG894" s="94"/>
    </row>
    <row r="895" spans="23:33" ht="14.25" customHeight="1">
      <c r="W895" s="94"/>
      <c r="AB895" s="94"/>
      <c r="AC895" s="94"/>
      <c r="AD895" s="94"/>
      <c r="AE895" s="94"/>
      <c r="AF895" s="94"/>
      <c r="AG895" s="94"/>
    </row>
    <row r="896" spans="23:33" ht="14.25" customHeight="1">
      <c r="W896" s="94"/>
      <c r="AB896" s="94"/>
      <c r="AC896" s="94"/>
      <c r="AD896" s="94"/>
      <c r="AE896" s="94"/>
      <c r="AF896" s="94"/>
      <c r="AG896" s="94"/>
    </row>
    <row r="897" spans="23:33" ht="14.25" customHeight="1">
      <c r="W897" s="94"/>
      <c r="AB897" s="94"/>
      <c r="AC897" s="94"/>
      <c r="AD897" s="94"/>
      <c r="AE897" s="94"/>
      <c r="AF897" s="94"/>
      <c r="AG897" s="94"/>
    </row>
    <row r="898" spans="23:33" ht="14.25" customHeight="1">
      <c r="W898" s="94"/>
      <c r="AB898" s="94"/>
      <c r="AC898" s="94"/>
      <c r="AD898" s="94"/>
      <c r="AE898" s="94"/>
      <c r="AF898" s="94"/>
      <c r="AG898" s="94"/>
    </row>
    <row r="899" spans="23:33" ht="14.25" customHeight="1">
      <c r="W899" s="94"/>
      <c r="AB899" s="94"/>
      <c r="AC899" s="94"/>
      <c r="AD899" s="94"/>
      <c r="AE899" s="94"/>
      <c r="AF899" s="94"/>
      <c r="AG899" s="94"/>
    </row>
    <row r="900" spans="23:33" ht="14.25" customHeight="1">
      <c r="W900" s="94"/>
      <c r="AB900" s="94"/>
      <c r="AC900" s="94"/>
      <c r="AD900" s="94"/>
      <c r="AE900" s="94"/>
      <c r="AF900" s="94"/>
      <c r="AG900" s="94"/>
    </row>
    <row r="901" spans="23:33" ht="14.25" customHeight="1">
      <c r="W901" s="94"/>
      <c r="AB901" s="94"/>
      <c r="AC901" s="94"/>
      <c r="AD901" s="94"/>
      <c r="AE901" s="94"/>
      <c r="AF901" s="94"/>
      <c r="AG901" s="94"/>
    </row>
    <row r="902" spans="23:33" ht="14.25" customHeight="1">
      <c r="W902" s="94"/>
      <c r="AB902" s="94"/>
      <c r="AC902" s="94"/>
      <c r="AD902" s="94"/>
      <c r="AE902" s="94"/>
      <c r="AF902" s="94"/>
      <c r="AG902" s="94"/>
    </row>
    <row r="903" spans="23:33" ht="14.25" customHeight="1">
      <c r="W903" s="94"/>
      <c r="AB903" s="94"/>
      <c r="AC903" s="94"/>
      <c r="AD903" s="94"/>
      <c r="AE903" s="94"/>
      <c r="AF903" s="94"/>
      <c r="AG903" s="94"/>
    </row>
    <row r="904" spans="23:33" ht="14.25" customHeight="1">
      <c r="W904" s="94"/>
      <c r="AB904" s="94"/>
      <c r="AC904" s="94"/>
      <c r="AD904" s="94"/>
      <c r="AE904" s="94"/>
      <c r="AF904" s="94"/>
      <c r="AG904" s="94"/>
    </row>
    <row r="905" spans="23:33" ht="14.25" customHeight="1">
      <c r="W905" s="94"/>
      <c r="AB905" s="94"/>
      <c r="AC905" s="94"/>
      <c r="AD905" s="94"/>
      <c r="AE905" s="94"/>
      <c r="AF905" s="94"/>
      <c r="AG905" s="94"/>
    </row>
    <row r="906" spans="23:33" ht="14.25" customHeight="1">
      <c r="W906" s="94"/>
      <c r="AB906" s="94"/>
      <c r="AC906" s="94"/>
      <c r="AD906" s="94"/>
      <c r="AE906" s="94"/>
      <c r="AF906" s="94"/>
      <c r="AG906" s="94"/>
    </row>
    <row r="907" spans="23:33" ht="14.25" customHeight="1">
      <c r="W907" s="94"/>
      <c r="AB907" s="94"/>
      <c r="AC907" s="94"/>
      <c r="AD907" s="94"/>
      <c r="AE907" s="94"/>
      <c r="AF907" s="94"/>
      <c r="AG907" s="94"/>
    </row>
    <row r="908" spans="23:33" ht="14.25" customHeight="1">
      <c r="W908" s="94"/>
      <c r="AB908" s="94"/>
      <c r="AC908" s="94"/>
      <c r="AD908" s="94"/>
      <c r="AE908" s="94"/>
      <c r="AF908" s="94"/>
      <c r="AG908" s="94"/>
    </row>
    <row r="909" spans="23:33" ht="14.25" customHeight="1">
      <c r="W909" s="94"/>
      <c r="AB909" s="94"/>
      <c r="AC909" s="94"/>
      <c r="AD909" s="94"/>
      <c r="AE909" s="94"/>
      <c r="AF909" s="94"/>
      <c r="AG909" s="94"/>
    </row>
    <row r="910" spans="23:33" ht="14.25" customHeight="1">
      <c r="W910" s="94"/>
      <c r="AB910" s="94"/>
      <c r="AC910" s="94"/>
      <c r="AD910" s="94"/>
      <c r="AE910" s="94"/>
      <c r="AF910" s="94"/>
      <c r="AG910" s="94"/>
    </row>
    <row r="911" spans="23:33" ht="14.25" customHeight="1">
      <c r="W911" s="94"/>
      <c r="AB911" s="94"/>
      <c r="AC911" s="94"/>
      <c r="AD911" s="94"/>
      <c r="AE911" s="94"/>
      <c r="AF911" s="94"/>
      <c r="AG911" s="94"/>
    </row>
    <row r="912" spans="23:33" ht="14.25" customHeight="1">
      <c r="W912" s="94"/>
      <c r="AB912" s="94"/>
      <c r="AC912" s="94"/>
      <c r="AD912" s="94"/>
      <c r="AE912" s="94"/>
      <c r="AF912" s="94"/>
      <c r="AG912" s="94"/>
    </row>
    <row r="913" spans="23:33" ht="14.25" customHeight="1">
      <c r="W913" s="94"/>
      <c r="AB913" s="94"/>
      <c r="AC913" s="94"/>
      <c r="AD913" s="94"/>
      <c r="AE913" s="94"/>
      <c r="AF913" s="94"/>
      <c r="AG913" s="94"/>
    </row>
    <row r="914" spans="23:33" ht="14.25" customHeight="1">
      <c r="W914" s="94"/>
      <c r="AB914" s="94"/>
      <c r="AC914" s="94"/>
      <c r="AD914" s="94"/>
      <c r="AE914" s="94"/>
      <c r="AF914" s="94"/>
      <c r="AG914" s="94"/>
    </row>
    <row r="915" spans="23:33" ht="14.25" customHeight="1">
      <c r="W915" s="94"/>
      <c r="AB915" s="94"/>
      <c r="AC915" s="94"/>
      <c r="AD915" s="94"/>
      <c r="AE915" s="94"/>
      <c r="AF915" s="94"/>
      <c r="AG915" s="94"/>
    </row>
    <row r="916" spans="23:33" ht="14.25" customHeight="1">
      <c r="W916" s="94"/>
      <c r="AB916" s="94"/>
      <c r="AC916" s="94"/>
      <c r="AD916" s="94"/>
      <c r="AE916" s="94"/>
      <c r="AF916" s="94"/>
      <c r="AG916" s="94"/>
    </row>
    <row r="917" spans="23:33" ht="14.25" customHeight="1">
      <c r="W917" s="94"/>
      <c r="AB917" s="94"/>
      <c r="AC917" s="94"/>
      <c r="AD917" s="94"/>
      <c r="AE917" s="94"/>
      <c r="AF917" s="94"/>
      <c r="AG917" s="94"/>
    </row>
    <row r="918" spans="23:33" ht="14.25" customHeight="1">
      <c r="W918" s="94"/>
      <c r="AB918" s="94"/>
      <c r="AC918" s="94"/>
      <c r="AD918" s="94"/>
      <c r="AE918" s="94"/>
      <c r="AF918" s="94"/>
      <c r="AG918" s="94"/>
    </row>
    <row r="919" spans="23:33" ht="14.25" customHeight="1">
      <c r="W919" s="94"/>
      <c r="AB919" s="94"/>
      <c r="AC919" s="94"/>
      <c r="AD919" s="94"/>
      <c r="AE919" s="94"/>
      <c r="AF919" s="94"/>
      <c r="AG919" s="94"/>
    </row>
    <row r="920" spans="23:33" ht="14.25" customHeight="1">
      <c r="W920" s="94"/>
      <c r="AB920" s="94"/>
      <c r="AC920" s="94"/>
      <c r="AD920" s="94"/>
      <c r="AE920" s="94"/>
      <c r="AF920" s="94"/>
      <c r="AG920" s="94"/>
    </row>
    <row r="921" spans="23:33" ht="14.25" customHeight="1">
      <c r="W921" s="94"/>
      <c r="AB921" s="94"/>
      <c r="AC921" s="94"/>
      <c r="AD921" s="94"/>
      <c r="AE921" s="94"/>
      <c r="AF921" s="94"/>
      <c r="AG921" s="94"/>
    </row>
    <row r="922" spans="23:33" ht="14.25" customHeight="1">
      <c r="W922" s="94"/>
      <c r="AB922" s="94"/>
      <c r="AC922" s="94"/>
      <c r="AD922" s="94"/>
      <c r="AE922" s="94"/>
      <c r="AF922" s="94"/>
      <c r="AG922" s="94"/>
    </row>
    <row r="923" spans="23:33" ht="14.25" customHeight="1">
      <c r="W923" s="94"/>
      <c r="AB923" s="94"/>
      <c r="AC923" s="94"/>
      <c r="AD923" s="94"/>
      <c r="AE923" s="94"/>
      <c r="AF923" s="94"/>
      <c r="AG923" s="94"/>
    </row>
    <row r="924" spans="23:33" ht="14.25" customHeight="1">
      <c r="W924" s="94"/>
      <c r="AB924" s="94"/>
      <c r="AC924" s="94"/>
      <c r="AD924" s="94"/>
      <c r="AE924" s="94"/>
      <c r="AF924" s="94"/>
      <c r="AG924" s="94"/>
    </row>
    <row r="925" spans="23:33" ht="14.25" customHeight="1">
      <c r="W925" s="94"/>
      <c r="AB925" s="94"/>
      <c r="AC925" s="94"/>
      <c r="AD925" s="94"/>
      <c r="AE925" s="94"/>
      <c r="AF925" s="94"/>
      <c r="AG925" s="94"/>
    </row>
    <row r="926" spans="23:33" ht="14.25" customHeight="1">
      <c r="W926" s="94"/>
      <c r="AB926" s="94"/>
      <c r="AC926" s="94"/>
      <c r="AD926" s="94"/>
      <c r="AE926" s="94"/>
      <c r="AF926" s="94"/>
      <c r="AG926" s="94"/>
    </row>
    <row r="927" spans="23:33" ht="14.25" customHeight="1">
      <c r="W927" s="94"/>
      <c r="AB927" s="94"/>
      <c r="AC927" s="94"/>
      <c r="AD927" s="94"/>
      <c r="AE927" s="94"/>
      <c r="AF927" s="94"/>
      <c r="AG927" s="94"/>
    </row>
    <row r="928" spans="23:33" ht="14.25" customHeight="1">
      <c r="W928" s="94"/>
      <c r="AB928" s="94"/>
      <c r="AC928" s="94"/>
      <c r="AD928" s="94"/>
      <c r="AE928" s="94"/>
      <c r="AF928" s="94"/>
      <c r="AG928" s="94"/>
    </row>
    <row r="929" spans="23:33" ht="14.25" customHeight="1">
      <c r="W929" s="94"/>
      <c r="AB929" s="94"/>
      <c r="AC929" s="94"/>
      <c r="AD929" s="94"/>
      <c r="AE929" s="94"/>
      <c r="AF929" s="94"/>
      <c r="AG929" s="94"/>
    </row>
    <row r="930" spans="23:33" ht="14.25" customHeight="1">
      <c r="W930" s="94"/>
      <c r="AB930" s="94"/>
      <c r="AC930" s="94"/>
      <c r="AD930" s="94"/>
      <c r="AE930" s="94"/>
      <c r="AF930" s="94"/>
      <c r="AG930" s="94"/>
    </row>
    <row r="931" spans="23:33" ht="14.25" customHeight="1">
      <c r="W931" s="94"/>
      <c r="AB931" s="94"/>
      <c r="AC931" s="94"/>
      <c r="AD931" s="94"/>
      <c r="AE931" s="94"/>
      <c r="AF931" s="94"/>
      <c r="AG931" s="94"/>
    </row>
    <row r="932" spans="23:33" ht="14.25" customHeight="1">
      <c r="W932" s="94"/>
      <c r="AB932" s="94"/>
      <c r="AC932" s="94"/>
      <c r="AD932" s="94"/>
      <c r="AE932" s="94"/>
      <c r="AF932" s="94"/>
      <c r="AG932" s="94"/>
    </row>
    <row r="933" spans="23:33" ht="14.25" customHeight="1">
      <c r="W933" s="94"/>
      <c r="AB933" s="94"/>
      <c r="AC933" s="94"/>
      <c r="AD933" s="94"/>
      <c r="AE933" s="94"/>
      <c r="AF933" s="94"/>
      <c r="AG933" s="94"/>
    </row>
    <row r="934" spans="23:33" ht="14.25" customHeight="1">
      <c r="W934" s="94"/>
      <c r="AB934" s="94"/>
      <c r="AC934" s="94"/>
      <c r="AD934" s="94"/>
      <c r="AE934" s="94"/>
      <c r="AF934" s="94"/>
      <c r="AG934" s="94"/>
    </row>
    <row r="935" spans="23:33" ht="14.25" customHeight="1">
      <c r="W935" s="94"/>
      <c r="AB935" s="94"/>
      <c r="AC935" s="94"/>
      <c r="AD935" s="94"/>
      <c r="AE935" s="94"/>
      <c r="AF935" s="94"/>
      <c r="AG935" s="94"/>
    </row>
    <row r="936" spans="23:33" ht="14.25" customHeight="1">
      <c r="W936" s="94"/>
      <c r="AB936" s="94"/>
      <c r="AC936" s="94"/>
      <c r="AD936" s="94"/>
      <c r="AE936" s="94"/>
      <c r="AF936" s="94"/>
      <c r="AG936" s="94"/>
    </row>
    <row r="937" spans="23:33" ht="14.25" customHeight="1">
      <c r="W937" s="94"/>
      <c r="AB937" s="94"/>
      <c r="AC937" s="94"/>
      <c r="AD937" s="94"/>
      <c r="AE937" s="94"/>
      <c r="AF937" s="94"/>
      <c r="AG937" s="94"/>
    </row>
    <row r="938" spans="23:33" ht="14.25" customHeight="1">
      <c r="W938" s="94"/>
      <c r="AB938" s="94"/>
      <c r="AC938" s="94"/>
      <c r="AD938" s="94"/>
      <c r="AE938" s="94"/>
      <c r="AF938" s="94"/>
      <c r="AG938" s="94"/>
    </row>
    <row r="939" spans="23:33" ht="14.25" customHeight="1">
      <c r="W939" s="94"/>
      <c r="AB939" s="94"/>
      <c r="AC939" s="94"/>
      <c r="AD939" s="94"/>
      <c r="AE939" s="94"/>
      <c r="AF939" s="94"/>
      <c r="AG939" s="94"/>
    </row>
    <row r="940" spans="23:33" ht="14.25" customHeight="1">
      <c r="W940" s="94"/>
      <c r="AB940" s="94"/>
      <c r="AC940" s="94"/>
      <c r="AD940" s="94"/>
      <c r="AE940" s="94"/>
      <c r="AF940" s="94"/>
      <c r="AG940" s="94"/>
    </row>
    <row r="941" spans="23:33" ht="14.25" customHeight="1">
      <c r="W941" s="94"/>
      <c r="AB941" s="94"/>
      <c r="AC941" s="94"/>
      <c r="AD941" s="94"/>
      <c r="AE941" s="94"/>
      <c r="AF941" s="94"/>
      <c r="AG941" s="94"/>
    </row>
    <row r="942" spans="23:33" ht="14.25" customHeight="1">
      <c r="W942" s="94"/>
      <c r="AB942" s="94"/>
      <c r="AC942" s="94"/>
      <c r="AD942" s="94"/>
      <c r="AE942" s="94"/>
      <c r="AF942" s="94"/>
      <c r="AG942" s="94"/>
    </row>
    <row r="943" spans="23:33" ht="14.25" customHeight="1">
      <c r="W943" s="94"/>
      <c r="AB943" s="94"/>
      <c r="AC943" s="94"/>
      <c r="AD943" s="94"/>
      <c r="AE943" s="94"/>
      <c r="AF943" s="94"/>
      <c r="AG943" s="94"/>
    </row>
    <row r="944" spans="23:33" ht="14.25" customHeight="1">
      <c r="W944" s="94"/>
      <c r="AB944" s="94"/>
      <c r="AC944" s="94"/>
      <c r="AD944" s="94"/>
      <c r="AE944" s="94"/>
      <c r="AF944" s="94"/>
      <c r="AG944" s="94"/>
    </row>
    <row r="945" spans="23:33" ht="14.25" customHeight="1">
      <c r="W945" s="94"/>
      <c r="AB945" s="94"/>
      <c r="AC945" s="94"/>
      <c r="AD945" s="94"/>
      <c r="AE945" s="94"/>
      <c r="AF945" s="94"/>
      <c r="AG945" s="94"/>
    </row>
    <row r="946" spans="23:33" ht="14.25" customHeight="1">
      <c r="W946" s="94"/>
      <c r="AB946" s="94"/>
      <c r="AC946" s="94"/>
      <c r="AD946" s="94"/>
      <c r="AE946" s="94"/>
      <c r="AF946" s="94"/>
      <c r="AG946" s="94"/>
    </row>
    <row r="947" spans="23:33" ht="14.25" customHeight="1">
      <c r="W947" s="94"/>
      <c r="AB947" s="94"/>
      <c r="AC947" s="94"/>
      <c r="AD947" s="94"/>
      <c r="AE947" s="94"/>
      <c r="AF947" s="94"/>
      <c r="AG947" s="94"/>
    </row>
    <row r="948" spans="23:33" ht="14.25" customHeight="1">
      <c r="W948" s="94"/>
      <c r="AB948" s="94"/>
      <c r="AC948" s="94"/>
      <c r="AD948" s="94"/>
      <c r="AE948" s="94"/>
      <c r="AF948" s="94"/>
      <c r="AG948" s="94"/>
    </row>
    <row r="949" spans="23:33" ht="14.25" customHeight="1">
      <c r="W949" s="94"/>
      <c r="AB949" s="94"/>
      <c r="AC949" s="94"/>
      <c r="AD949" s="94"/>
      <c r="AE949" s="94"/>
      <c r="AF949" s="94"/>
      <c r="AG949" s="94"/>
    </row>
    <row r="950" spans="23:33" ht="14.25" customHeight="1">
      <c r="W950" s="94"/>
      <c r="AB950" s="94"/>
      <c r="AC950" s="94"/>
      <c r="AD950" s="94"/>
      <c r="AE950" s="94"/>
      <c r="AF950" s="94"/>
      <c r="AG950" s="94"/>
    </row>
    <row r="951" spans="23:33" ht="14.25" customHeight="1">
      <c r="W951" s="94"/>
      <c r="AB951" s="94"/>
      <c r="AC951" s="94"/>
      <c r="AD951" s="94"/>
      <c r="AE951" s="94"/>
      <c r="AF951" s="94"/>
      <c r="AG951" s="94"/>
    </row>
    <row r="952" spans="23:33" ht="14.25" customHeight="1">
      <c r="W952" s="94"/>
      <c r="AB952" s="94"/>
      <c r="AC952" s="94"/>
      <c r="AD952" s="94"/>
      <c r="AE952" s="94"/>
      <c r="AF952" s="94"/>
      <c r="AG952" s="94"/>
    </row>
    <row r="953" spans="23:33" ht="14.25" customHeight="1">
      <c r="W953" s="94"/>
      <c r="AB953" s="94"/>
      <c r="AC953" s="94"/>
      <c r="AD953" s="94"/>
      <c r="AE953" s="94"/>
      <c r="AF953" s="94"/>
      <c r="AG953" s="94"/>
    </row>
    <row r="954" spans="23:33" ht="14.25" customHeight="1">
      <c r="W954" s="94"/>
      <c r="AB954" s="94"/>
      <c r="AC954" s="94"/>
      <c r="AD954" s="94"/>
      <c r="AE954" s="94"/>
      <c r="AF954" s="94"/>
      <c r="AG954" s="94"/>
    </row>
    <row r="955" spans="23:33" ht="14.25" customHeight="1">
      <c r="W955" s="94"/>
      <c r="AB955" s="94"/>
      <c r="AC955" s="94"/>
      <c r="AD955" s="94"/>
      <c r="AE955" s="94"/>
      <c r="AF955" s="94"/>
      <c r="AG955" s="94"/>
    </row>
    <row r="956" spans="23:33" ht="14.25" customHeight="1">
      <c r="W956" s="94"/>
      <c r="AB956" s="94"/>
      <c r="AC956" s="94"/>
      <c r="AD956" s="94"/>
      <c r="AE956" s="94"/>
      <c r="AF956" s="94"/>
      <c r="AG956" s="94"/>
    </row>
    <row r="957" spans="23:33" ht="14.25" customHeight="1">
      <c r="W957" s="94"/>
      <c r="AB957" s="94"/>
      <c r="AC957" s="94"/>
      <c r="AD957" s="94"/>
      <c r="AE957" s="94"/>
      <c r="AF957" s="94"/>
      <c r="AG957" s="94"/>
    </row>
    <row r="958" spans="23:33" ht="14.25" customHeight="1">
      <c r="W958" s="94"/>
      <c r="AB958" s="94"/>
      <c r="AC958" s="94"/>
      <c r="AD958" s="94"/>
      <c r="AE958" s="94"/>
      <c r="AF958" s="94"/>
      <c r="AG958" s="94"/>
    </row>
    <row r="959" spans="23:33" ht="14.25" customHeight="1">
      <c r="W959" s="94"/>
      <c r="AB959" s="94"/>
      <c r="AC959" s="94"/>
      <c r="AD959" s="94"/>
      <c r="AE959" s="94"/>
      <c r="AF959" s="94"/>
      <c r="AG959" s="94"/>
    </row>
    <row r="960" spans="23:33" ht="14.25" customHeight="1">
      <c r="W960" s="94"/>
      <c r="AB960" s="94"/>
      <c r="AC960" s="94"/>
      <c r="AD960" s="94"/>
      <c r="AE960" s="94"/>
      <c r="AF960" s="94"/>
      <c r="AG960" s="94"/>
    </row>
    <row r="961" spans="23:33" ht="14.25" customHeight="1">
      <c r="W961" s="94"/>
      <c r="AB961" s="94"/>
      <c r="AC961" s="94"/>
      <c r="AD961" s="94"/>
      <c r="AE961" s="94"/>
      <c r="AF961" s="94"/>
      <c r="AG961" s="94"/>
    </row>
    <row r="962" spans="23:33" ht="14.25" customHeight="1">
      <c r="W962" s="94"/>
      <c r="AB962" s="94"/>
      <c r="AC962" s="94"/>
      <c r="AD962" s="94"/>
      <c r="AE962" s="94"/>
      <c r="AF962" s="94"/>
      <c r="AG962" s="94"/>
    </row>
    <row r="963" spans="23:33" ht="14.25" customHeight="1">
      <c r="W963" s="94"/>
      <c r="AB963" s="94"/>
      <c r="AC963" s="94"/>
      <c r="AD963" s="94"/>
      <c r="AE963" s="94"/>
      <c r="AF963" s="94"/>
      <c r="AG963" s="94"/>
    </row>
    <row r="964" spans="23:33" ht="14.25" customHeight="1">
      <c r="W964" s="94"/>
      <c r="AB964" s="94"/>
      <c r="AC964" s="94"/>
      <c r="AD964" s="94"/>
      <c r="AE964" s="94"/>
      <c r="AF964" s="94"/>
      <c r="AG964" s="94"/>
    </row>
    <row r="965" spans="23:33" ht="14.25" customHeight="1">
      <c r="W965" s="94"/>
      <c r="AB965" s="94"/>
      <c r="AC965" s="94"/>
      <c r="AD965" s="94"/>
      <c r="AE965" s="94"/>
      <c r="AF965" s="94"/>
      <c r="AG965" s="94"/>
    </row>
    <row r="966" spans="23:33" ht="14.25" customHeight="1">
      <c r="W966" s="94"/>
      <c r="AB966" s="94"/>
      <c r="AC966" s="94"/>
      <c r="AD966" s="94"/>
      <c r="AE966" s="94"/>
      <c r="AF966" s="94"/>
      <c r="AG966" s="94"/>
    </row>
    <row r="967" spans="23:33" ht="14.25" customHeight="1">
      <c r="W967" s="94"/>
      <c r="AB967" s="94"/>
      <c r="AC967" s="94"/>
      <c r="AD967" s="94"/>
      <c r="AE967" s="94"/>
      <c r="AF967" s="94"/>
      <c r="AG967" s="94"/>
    </row>
    <row r="968" spans="23:33" ht="14.25" customHeight="1">
      <c r="W968" s="94"/>
      <c r="AB968" s="94"/>
      <c r="AC968" s="94"/>
      <c r="AD968" s="94"/>
      <c r="AE968" s="94"/>
      <c r="AF968" s="94"/>
      <c r="AG968" s="94"/>
    </row>
    <row r="969" spans="23:33" ht="14.25" customHeight="1">
      <c r="W969" s="94"/>
      <c r="AB969" s="94"/>
      <c r="AC969" s="94"/>
      <c r="AD969" s="94"/>
      <c r="AE969" s="94"/>
      <c r="AF969" s="94"/>
      <c r="AG969" s="94"/>
    </row>
    <row r="970" spans="23:33" ht="14.25" customHeight="1">
      <c r="W970" s="94"/>
      <c r="AB970" s="94"/>
      <c r="AC970" s="94"/>
      <c r="AD970" s="94"/>
      <c r="AE970" s="94"/>
      <c r="AF970" s="94"/>
      <c r="AG970" s="94"/>
    </row>
    <row r="971" spans="23:33" ht="14.25" customHeight="1">
      <c r="W971" s="94"/>
      <c r="AB971" s="94"/>
      <c r="AC971" s="94"/>
      <c r="AD971" s="94"/>
      <c r="AE971" s="94"/>
      <c r="AF971" s="94"/>
      <c r="AG971" s="94"/>
    </row>
    <row r="972" spans="23:33" ht="14.25" customHeight="1">
      <c r="W972" s="94"/>
      <c r="AB972" s="94"/>
      <c r="AC972" s="94"/>
      <c r="AD972" s="94"/>
      <c r="AE972" s="94"/>
      <c r="AF972" s="94"/>
      <c r="AG972" s="94"/>
    </row>
    <row r="973" spans="23:33" ht="14.25" customHeight="1">
      <c r="W973" s="94"/>
      <c r="AB973" s="94"/>
      <c r="AC973" s="94"/>
      <c r="AD973" s="94"/>
      <c r="AE973" s="94"/>
      <c r="AF973" s="94"/>
      <c r="AG973" s="94"/>
    </row>
    <row r="974" spans="23:33" ht="14.25" customHeight="1">
      <c r="W974" s="94"/>
      <c r="AB974" s="94"/>
      <c r="AC974" s="94"/>
      <c r="AD974" s="94"/>
      <c r="AE974" s="94"/>
      <c r="AF974" s="94"/>
      <c r="AG974" s="94"/>
    </row>
    <row r="975" spans="23:33" ht="14.25" customHeight="1">
      <c r="W975" s="94"/>
      <c r="AB975" s="94"/>
      <c r="AC975" s="94"/>
      <c r="AD975" s="94"/>
      <c r="AE975" s="94"/>
      <c r="AF975" s="94"/>
      <c r="AG975" s="94"/>
    </row>
    <row r="976" spans="23:33" ht="14.25" customHeight="1">
      <c r="W976" s="94"/>
      <c r="AB976" s="94"/>
      <c r="AC976" s="94"/>
      <c r="AD976" s="94"/>
      <c r="AE976" s="94"/>
      <c r="AF976" s="94"/>
      <c r="AG976" s="94"/>
    </row>
    <row r="977" spans="23:33" ht="14.25" customHeight="1">
      <c r="W977" s="94"/>
      <c r="AB977" s="94"/>
      <c r="AC977" s="94"/>
      <c r="AD977" s="94"/>
      <c r="AE977" s="94"/>
      <c r="AF977" s="94"/>
      <c r="AG977" s="94"/>
    </row>
    <row r="978" spans="23:33" ht="14.25" customHeight="1">
      <c r="W978" s="94"/>
      <c r="AB978" s="94"/>
      <c r="AC978" s="94"/>
      <c r="AD978" s="94"/>
      <c r="AE978" s="94"/>
      <c r="AF978" s="94"/>
      <c r="AG978" s="94"/>
    </row>
    <row r="979" spans="23:33" ht="14.25" customHeight="1">
      <c r="W979" s="94"/>
      <c r="AB979" s="94"/>
      <c r="AC979" s="94"/>
      <c r="AD979" s="94"/>
      <c r="AE979" s="94"/>
      <c r="AF979" s="94"/>
      <c r="AG979" s="94"/>
    </row>
    <row r="980" spans="23:33" ht="14.25" customHeight="1">
      <c r="W980" s="94"/>
      <c r="AB980" s="94"/>
      <c r="AC980" s="94"/>
      <c r="AD980" s="94"/>
      <c r="AE980" s="94"/>
      <c r="AF980" s="94"/>
      <c r="AG980" s="94"/>
    </row>
    <row r="981" spans="23:33" ht="14.25" customHeight="1">
      <c r="W981" s="94"/>
      <c r="AB981" s="94"/>
      <c r="AC981" s="94"/>
      <c r="AD981" s="94"/>
      <c r="AE981" s="94"/>
      <c r="AF981" s="94"/>
      <c r="AG981" s="94"/>
    </row>
    <row r="982" spans="23:33" ht="14.25" customHeight="1">
      <c r="W982" s="94"/>
      <c r="AB982" s="94"/>
      <c r="AC982" s="94"/>
      <c r="AD982" s="94"/>
      <c r="AE982" s="94"/>
      <c r="AF982" s="94"/>
      <c r="AG982" s="94"/>
    </row>
    <row r="983" spans="23:33" ht="14.25" customHeight="1">
      <c r="W983" s="94"/>
      <c r="AB983" s="94"/>
      <c r="AC983" s="94"/>
      <c r="AD983" s="94"/>
      <c r="AE983" s="94"/>
      <c r="AF983" s="94"/>
      <c r="AG983" s="94"/>
    </row>
    <row r="984" spans="23:33" ht="14.25" customHeight="1">
      <c r="W984" s="94"/>
      <c r="AB984" s="94"/>
      <c r="AC984" s="94"/>
      <c r="AD984" s="94"/>
      <c r="AE984" s="94"/>
      <c r="AF984" s="94"/>
      <c r="AG984" s="94"/>
    </row>
    <row r="985" spans="23:33" ht="14.25" customHeight="1">
      <c r="W985" s="94"/>
      <c r="AB985" s="94"/>
      <c r="AC985" s="94"/>
      <c r="AD985" s="94"/>
      <c r="AE985" s="94"/>
      <c r="AF985" s="94"/>
      <c r="AG985" s="94"/>
    </row>
    <row r="986" spans="23:33" ht="14.25" customHeight="1">
      <c r="W986" s="94"/>
      <c r="AB986" s="94"/>
      <c r="AC986" s="94"/>
      <c r="AD986" s="94"/>
      <c r="AE986" s="94"/>
      <c r="AF986" s="94"/>
      <c r="AG986" s="94"/>
    </row>
    <row r="987" spans="23:33" ht="14.25" customHeight="1">
      <c r="W987" s="94"/>
      <c r="AB987" s="94"/>
      <c r="AC987" s="94"/>
      <c r="AD987" s="94"/>
      <c r="AE987" s="94"/>
      <c r="AF987" s="94"/>
      <c r="AG987" s="94"/>
    </row>
    <row r="988" spans="23:33" ht="14.25" customHeight="1">
      <c r="W988" s="94"/>
      <c r="AB988" s="94"/>
      <c r="AC988" s="94"/>
      <c r="AD988" s="94"/>
      <c r="AE988" s="94"/>
      <c r="AF988" s="94"/>
      <c r="AG988" s="94"/>
    </row>
    <row r="989" spans="23:33" ht="14.25" customHeight="1">
      <c r="W989" s="94"/>
      <c r="AB989" s="94"/>
      <c r="AC989" s="94"/>
      <c r="AD989" s="94"/>
      <c r="AE989" s="94"/>
      <c r="AF989" s="94"/>
      <c r="AG989" s="94"/>
    </row>
    <row r="990" spans="23:33" ht="14.25" customHeight="1">
      <c r="W990" s="94"/>
      <c r="AB990" s="94"/>
      <c r="AC990" s="94"/>
      <c r="AD990" s="94"/>
      <c r="AE990" s="94"/>
      <c r="AF990" s="94"/>
      <c r="AG990" s="94"/>
    </row>
    <row r="991" spans="23:33" ht="14.25" customHeight="1">
      <c r="W991" s="94"/>
      <c r="AB991" s="94"/>
      <c r="AC991" s="94"/>
      <c r="AD991" s="94"/>
      <c r="AE991" s="94"/>
      <c r="AF991" s="94"/>
      <c r="AG991" s="94"/>
    </row>
    <row r="992" spans="23:33" ht="14.25" customHeight="1">
      <c r="W992" s="94"/>
      <c r="AB992" s="94"/>
      <c r="AC992" s="94"/>
      <c r="AD992" s="94"/>
      <c r="AE992" s="94"/>
      <c r="AF992" s="94"/>
      <c r="AG992" s="94"/>
    </row>
    <row r="993" spans="23:33" ht="14.25" customHeight="1">
      <c r="W993" s="94"/>
      <c r="AB993" s="94"/>
      <c r="AC993" s="94"/>
      <c r="AD993" s="94"/>
      <c r="AE993" s="94"/>
      <c r="AF993" s="94"/>
      <c r="AG993" s="94"/>
    </row>
    <row r="994" spans="23:33" ht="14.25" customHeight="1">
      <c r="W994" s="94"/>
      <c r="AB994" s="94"/>
      <c r="AC994" s="94"/>
      <c r="AD994" s="94"/>
      <c r="AE994" s="94"/>
      <c r="AF994" s="94"/>
      <c r="AG994" s="94"/>
    </row>
    <row r="995" spans="23:33" ht="14.25" customHeight="1">
      <c r="W995" s="94"/>
      <c r="AB995" s="94"/>
      <c r="AC995" s="94"/>
      <c r="AD995" s="94"/>
      <c r="AE995" s="94"/>
      <c r="AF995" s="94"/>
      <c r="AG995" s="94"/>
    </row>
    <row r="996" spans="23:33" ht="14.25" customHeight="1">
      <c r="W996" s="94"/>
      <c r="AB996" s="94"/>
      <c r="AC996" s="94"/>
      <c r="AD996" s="94"/>
      <c r="AE996" s="94"/>
      <c r="AF996" s="94"/>
      <c r="AG996" s="94"/>
    </row>
    <row r="997" spans="23:33" ht="14.25" customHeight="1">
      <c r="W997" s="94"/>
      <c r="AB997" s="94"/>
      <c r="AC997" s="94"/>
      <c r="AD997" s="94"/>
      <c r="AE997" s="94"/>
      <c r="AF997" s="94"/>
      <c r="AG997" s="94"/>
    </row>
    <row r="998" spans="23:33" ht="14.25" customHeight="1">
      <c r="W998" s="94"/>
      <c r="AB998" s="94"/>
      <c r="AC998" s="94"/>
      <c r="AD998" s="94"/>
      <c r="AE998" s="94"/>
      <c r="AF998" s="94"/>
      <c r="AG998" s="94"/>
    </row>
    <row r="999" spans="23:33" ht="14.25" customHeight="1">
      <c r="W999" s="94"/>
      <c r="AB999" s="94"/>
      <c r="AC999" s="94"/>
      <c r="AD999" s="94"/>
      <c r="AE999" s="94"/>
      <c r="AF999" s="94"/>
      <c r="AG999" s="94"/>
    </row>
  </sheetData>
  <mergeCells count="53">
    <mergeCell ref="AC7:AG7"/>
    <mergeCell ref="B1:D4"/>
    <mergeCell ref="E1:AB4"/>
    <mergeCell ref="AC1:AE2"/>
    <mergeCell ref="AF1:AH2"/>
    <mergeCell ref="AC3:AE4"/>
    <mergeCell ref="AF3:AH4"/>
    <mergeCell ref="C7:G7"/>
    <mergeCell ref="H7:K7"/>
    <mergeCell ref="N7:Q7"/>
    <mergeCell ref="R7:X7"/>
    <mergeCell ref="AA7:AB7"/>
    <mergeCell ref="C8:G8"/>
    <mergeCell ref="H8:K8"/>
    <mergeCell ref="N8:Q8"/>
    <mergeCell ref="R8:X8"/>
    <mergeCell ref="C9:G9"/>
    <mergeCell ref="H9:K9"/>
    <mergeCell ref="N9:Q9"/>
    <mergeCell ref="R9:X9"/>
    <mergeCell ref="C11:C13"/>
    <mergeCell ref="D11:D13"/>
    <mergeCell ref="E11:H11"/>
    <mergeCell ref="I11:I13"/>
    <mergeCell ref="J11:J13"/>
    <mergeCell ref="L11:V11"/>
    <mergeCell ref="W11:AF11"/>
    <mergeCell ref="AG11:AG13"/>
    <mergeCell ref="E12:E13"/>
    <mergeCell ref="F12:F13"/>
    <mergeCell ref="G12:G13"/>
    <mergeCell ref="H12:H13"/>
    <mergeCell ref="L12:L13"/>
    <mergeCell ref="M12:M13"/>
    <mergeCell ref="N12:N13"/>
    <mergeCell ref="K11:K13"/>
    <mergeCell ref="AA12:AA13"/>
    <mergeCell ref="O12:O13"/>
    <mergeCell ref="P12:P13"/>
    <mergeCell ref="Q12:Q13"/>
    <mergeCell ref="R12:R13"/>
    <mergeCell ref="S12:S13"/>
    <mergeCell ref="T12:U12"/>
    <mergeCell ref="V12:V13"/>
    <mergeCell ref="W12:W13"/>
    <mergeCell ref="X12:X13"/>
    <mergeCell ref="AE12:AE13"/>
    <mergeCell ref="AF12:AF13"/>
    <mergeCell ref="Y12:Y13"/>
    <mergeCell ref="Z12:Z13"/>
    <mergeCell ref="AB12:AB13"/>
    <mergeCell ref="AC12:AC13"/>
    <mergeCell ref="AD12:AD13"/>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topLeftCell="A4" zoomScale="84" zoomScaleNormal="84" workbookViewId="0">
      <selection activeCell="M12" sqref="M12:V12"/>
    </sheetView>
  </sheetViews>
  <sheetFormatPr baseColWidth="10" defaultColWidth="12.75" defaultRowHeight="15" customHeight="1"/>
  <cols>
    <col min="1" max="1" width="1.125" style="85" customWidth="1"/>
    <col min="2" max="2" width="1.375" style="85" customWidth="1"/>
    <col min="3" max="3" width="15.25" style="85" customWidth="1"/>
    <col min="4" max="4" width="9.75" style="85" customWidth="1"/>
    <col min="5" max="5" width="27.625" style="85" customWidth="1"/>
    <col min="6" max="6" width="15.25" style="85" customWidth="1"/>
    <col min="7" max="10" width="6.25" style="85" customWidth="1"/>
    <col min="11" max="11" width="10.75" style="85" customWidth="1"/>
    <col min="12" max="15" width="6.25" style="85" customWidth="1"/>
    <col min="16" max="16" width="10.125" style="85" customWidth="1"/>
    <col min="17" max="17" width="7.75" style="85" customWidth="1"/>
    <col min="18" max="21" width="6.25" style="85" customWidth="1"/>
    <col min="22" max="22" width="12.25" style="85" customWidth="1"/>
    <col min="23" max="23" width="1.75" style="85" customWidth="1"/>
    <col min="24" max="26" width="10.75" style="85" customWidth="1"/>
    <col min="27" max="16384" width="12.75" style="85"/>
  </cols>
  <sheetData>
    <row r="1" spans="1:26" ht="14.25" customHeight="1">
      <c r="A1" s="71"/>
      <c r="B1" s="71"/>
      <c r="C1" s="71"/>
      <c r="D1" s="71"/>
      <c r="E1" s="71"/>
      <c r="F1" s="71"/>
      <c r="G1" s="71"/>
      <c r="H1" s="71"/>
      <c r="I1" s="71"/>
      <c r="J1" s="71"/>
      <c r="K1" s="71"/>
      <c r="L1" s="71"/>
      <c r="M1" s="71"/>
      <c r="N1" s="71"/>
      <c r="O1" s="71"/>
      <c r="P1" s="71"/>
      <c r="Q1" s="71"/>
      <c r="R1" s="71"/>
      <c r="S1" s="71"/>
      <c r="T1" s="71"/>
      <c r="U1" s="71"/>
      <c r="V1" s="71"/>
      <c r="W1" s="71"/>
      <c r="X1" s="71"/>
      <c r="Y1" s="71"/>
      <c r="Z1" s="71"/>
    </row>
    <row r="2" spans="1:26" ht="25.5" customHeight="1">
      <c r="A2" s="71"/>
      <c r="B2" s="271" t="s">
        <v>66</v>
      </c>
      <c r="C2" s="272"/>
      <c r="D2" s="260"/>
      <c r="E2" s="279" t="s">
        <v>0</v>
      </c>
      <c r="F2" s="272"/>
      <c r="G2" s="272"/>
      <c r="H2" s="272"/>
      <c r="I2" s="272"/>
      <c r="J2" s="272"/>
      <c r="K2" s="272"/>
      <c r="L2" s="272"/>
      <c r="M2" s="272"/>
      <c r="N2" s="272"/>
      <c r="O2" s="272"/>
      <c r="P2" s="260"/>
      <c r="Q2" s="279" t="s">
        <v>1</v>
      </c>
      <c r="R2" s="272"/>
      <c r="S2" s="260"/>
      <c r="T2" s="280" t="s">
        <v>2</v>
      </c>
      <c r="U2" s="272"/>
      <c r="V2" s="272"/>
      <c r="W2" s="260"/>
      <c r="X2" s="71"/>
      <c r="Y2" s="71"/>
      <c r="Z2" s="71"/>
    </row>
    <row r="3" spans="1:26" ht="25.5" customHeight="1">
      <c r="A3" s="71"/>
      <c r="B3" s="273"/>
      <c r="C3" s="274"/>
      <c r="D3" s="275"/>
      <c r="E3" s="273"/>
      <c r="F3" s="274"/>
      <c r="G3" s="274"/>
      <c r="H3" s="274"/>
      <c r="I3" s="274"/>
      <c r="J3" s="274"/>
      <c r="K3" s="274"/>
      <c r="L3" s="274"/>
      <c r="M3" s="274"/>
      <c r="N3" s="274"/>
      <c r="O3" s="274"/>
      <c r="P3" s="275"/>
      <c r="Q3" s="276"/>
      <c r="R3" s="277"/>
      <c r="S3" s="278"/>
      <c r="T3" s="276"/>
      <c r="U3" s="277"/>
      <c r="V3" s="277"/>
      <c r="W3" s="278"/>
      <c r="X3" s="71"/>
      <c r="Y3" s="71"/>
      <c r="Z3" s="71"/>
    </row>
    <row r="4" spans="1:26" ht="25.5" customHeight="1">
      <c r="A4" s="71"/>
      <c r="B4" s="273"/>
      <c r="C4" s="274"/>
      <c r="D4" s="275"/>
      <c r="E4" s="273"/>
      <c r="F4" s="274"/>
      <c r="G4" s="274"/>
      <c r="H4" s="274"/>
      <c r="I4" s="274"/>
      <c r="J4" s="274"/>
      <c r="K4" s="274"/>
      <c r="L4" s="274"/>
      <c r="M4" s="274"/>
      <c r="N4" s="274"/>
      <c r="O4" s="274"/>
      <c r="P4" s="275"/>
      <c r="Q4" s="279" t="s">
        <v>3</v>
      </c>
      <c r="R4" s="272"/>
      <c r="S4" s="260"/>
      <c r="T4" s="281">
        <v>45442</v>
      </c>
      <c r="U4" s="272"/>
      <c r="V4" s="272"/>
      <c r="W4" s="260"/>
      <c r="X4" s="71"/>
      <c r="Y4" s="71"/>
      <c r="Z4" s="71"/>
    </row>
    <row r="5" spans="1:26" ht="25.5" customHeight="1">
      <c r="A5" s="71"/>
      <c r="B5" s="276"/>
      <c r="C5" s="277"/>
      <c r="D5" s="278"/>
      <c r="E5" s="276"/>
      <c r="F5" s="277"/>
      <c r="G5" s="277"/>
      <c r="H5" s="277"/>
      <c r="I5" s="277"/>
      <c r="J5" s="277"/>
      <c r="K5" s="277"/>
      <c r="L5" s="277"/>
      <c r="M5" s="277"/>
      <c r="N5" s="277"/>
      <c r="O5" s="277"/>
      <c r="P5" s="278"/>
      <c r="Q5" s="276"/>
      <c r="R5" s="277"/>
      <c r="S5" s="278"/>
      <c r="T5" s="276"/>
      <c r="U5" s="277"/>
      <c r="V5" s="277"/>
      <c r="W5" s="278"/>
      <c r="X5" s="71"/>
      <c r="Y5" s="71"/>
      <c r="Z5" s="71"/>
    </row>
    <row r="6" spans="1:26" ht="30.75" customHeight="1" thickBot="1">
      <c r="A6" s="71"/>
      <c r="B6" s="142"/>
      <c r="C6" s="142"/>
      <c r="D6" s="142"/>
      <c r="E6" s="118"/>
      <c r="F6" s="118"/>
      <c r="G6" s="118"/>
      <c r="H6" s="118"/>
      <c r="I6" s="118"/>
      <c r="J6" s="118"/>
      <c r="K6" s="118"/>
      <c r="L6" s="118"/>
      <c r="M6" s="118"/>
      <c r="N6" s="118"/>
      <c r="O6" s="118"/>
      <c r="P6" s="118"/>
      <c r="Q6" s="118"/>
      <c r="R6" s="118"/>
      <c r="S6" s="118"/>
      <c r="T6" s="283" t="s">
        <v>64</v>
      </c>
      <c r="U6" s="284"/>
      <c r="V6" s="284"/>
      <c r="W6" s="118"/>
      <c r="X6" s="71"/>
      <c r="Y6" s="71"/>
      <c r="Z6" s="71"/>
    </row>
    <row r="7" spans="1:26" ht="14.25" customHeight="1" thickTop="1">
      <c r="A7" s="71"/>
      <c r="B7" s="144"/>
      <c r="C7" s="145"/>
      <c r="D7" s="145"/>
      <c r="E7" s="145"/>
      <c r="F7" s="145"/>
      <c r="G7" s="145"/>
      <c r="H7" s="145"/>
      <c r="I7" s="145"/>
      <c r="J7" s="145"/>
      <c r="K7" s="145"/>
      <c r="L7" s="145"/>
      <c r="M7" s="145"/>
      <c r="N7" s="145"/>
      <c r="O7" s="145"/>
      <c r="P7" s="145"/>
      <c r="Q7" s="145"/>
      <c r="R7" s="145"/>
      <c r="S7" s="145"/>
      <c r="T7" s="145"/>
      <c r="U7" s="145"/>
      <c r="V7" s="145"/>
      <c r="W7" s="146"/>
      <c r="X7" s="71"/>
      <c r="Y7" s="71"/>
      <c r="Z7" s="71"/>
    </row>
    <row r="8" spans="1:26" ht="14.25" customHeight="1">
      <c r="A8" s="71"/>
      <c r="B8" s="147"/>
      <c r="C8" s="266" t="s">
        <v>4</v>
      </c>
      <c r="D8" s="249"/>
      <c r="E8" s="248" t="s">
        <v>78</v>
      </c>
      <c r="F8" s="249"/>
      <c r="G8" s="143"/>
      <c r="H8" s="266" t="s">
        <v>171</v>
      </c>
      <c r="I8" s="263"/>
      <c r="J8" s="263"/>
      <c r="K8" s="263"/>
      <c r="L8" s="248" t="s">
        <v>149</v>
      </c>
      <c r="M8" s="263"/>
      <c r="N8" s="263"/>
      <c r="O8" s="263"/>
      <c r="P8" s="263"/>
      <c r="Q8" s="249"/>
      <c r="R8" s="71"/>
      <c r="S8" s="148" t="s">
        <v>5</v>
      </c>
      <c r="T8" s="148"/>
      <c r="U8" s="270">
        <v>2025</v>
      </c>
      <c r="V8" s="249"/>
      <c r="W8" s="149"/>
      <c r="X8" s="71"/>
      <c r="Y8" s="71"/>
      <c r="Z8" s="71"/>
    </row>
    <row r="9" spans="1:26" ht="14.25" customHeight="1">
      <c r="A9" s="71"/>
      <c r="B9" s="147"/>
      <c r="C9" s="266" t="s">
        <v>6</v>
      </c>
      <c r="D9" s="263"/>
      <c r="E9" s="248" t="s">
        <v>148</v>
      </c>
      <c r="F9" s="249"/>
      <c r="G9" s="143"/>
      <c r="H9" s="266" t="s">
        <v>7</v>
      </c>
      <c r="I9" s="263"/>
      <c r="J9" s="263"/>
      <c r="K9" s="263"/>
      <c r="L9" s="248" t="s">
        <v>229</v>
      </c>
      <c r="M9" s="263"/>
      <c r="N9" s="263"/>
      <c r="O9" s="263"/>
      <c r="P9" s="263"/>
      <c r="Q9" s="249"/>
      <c r="R9" s="71"/>
      <c r="S9" s="150"/>
      <c r="T9" s="150"/>
      <c r="U9" s="150"/>
      <c r="V9" s="150"/>
      <c r="W9" s="149"/>
      <c r="X9" s="71"/>
      <c r="Y9" s="71"/>
      <c r="Z9" s="71"/>
    </row>
    <row r="10" spans="1:26" ht="14.25" customHeight="1">
      <c r="A10" s="71"/>
      <c r="B10" s="147"/>
      <c r="C10" s="266" t="s">
        <v>8</v>
      </c>
      <c r="D10" s="249"/>
      <c r="E10" s="248" t="s">
        <v>174</v>
      </c>
      <c r="F10" s="249"/>
      <c r="G10" s="143"/>
      <c r="H10" s="266" t="s">
        <v>9</v>
      </c>
      <c r="I10" s="263"/>
      <c r="J10" s="263"/>
      <c r="K10" s="263"/>
      <c r="L10" s="248" t="s">
        <v>81</v>
      </c>
      <c r="M10" s="263"/>
      <c r="N10" s="263"/>
      <c r="O10" s="263"/>
      <c r="P10" s="263"/>
      <c r="Q10" s="249"/>
      <c r="R10" s="71"/>
      <c r="S10" s="150"/>
      <c r="T10" s="150"/>
      <c r="U10" s="150"/>
      <c r="V10" s="150"/>
      <c r="W10" s="149"/>
      <c r="X10" s="71"/>
      <c r="Y10" s="71"/>
      <c r="Z10" s="71"/>
    </row>
    <row r="11" spans="1:26" ht="14.25" customHeight="1">
      <c r="A11" s="71"/>
      <c r="B11" s="147"/>
      <c r="C11" s="71"/>
      <c r="D11" s="71"/>
      <c r="E11" s="71"/>
      <c r="F11" s="71"/>
      <c r="G11" s="71"/>
      <c r="H11" s="71"/>
      <c r="I11" s="71"/>
      <c r="J11" s="71"/>
      <c r="K11" s="71"/>
      <c r="L11" s="71"/>
      <c r="M11" s="71"/>
      <c r="N11" s="71"/>
      <c r="O11" s="71"/>
      <c r="P11" s="71"/>
      <c r="Q11" s="71"/>
      <c r="R11" s="71"/>
      <c r="S11" s="71"/>
      <c r="T11" s="71"/>
      <c r="U11" s="71"/>
      <c r="V11" s="71"/>
      <c r="W11" s="149"/>
      <c r="X11" s="71"/>
      <c r="Y11" s="71"/>
      <c r="Z11" s="71"/>
    </row>
    <row r="12" spans="1:26" ht="34.5" customHeight="1">
      <c r="A12" s="71"/>
      <c r="B12" s="147"/>
      <c r="C12" s="256" t="s">
        <v>10</v>
      </c>
      <c r="D12" s="256" t="s">
        <v>11</v>
      </c>
      <c r="E12" s="256" t="s">
        <v>56</v>
      </c>
      <c r="F12" s="264" t="s">
        <v>61</v>
      </c>
      <c r="G12" s="263"/>
      <c r="H12" s="263"/>
      <c r="I12" s="263"/>
      <c r="J12" s="263"/>
      <c r="K12" s="263"/>
      <c r="L12" s="263"/>
      <c r="M12" s="264" t="s">
        <v>62</v>
      </c>
      <c r="N12" s="263"/>
      <c r="O12" s="263"/>
      <c r="P12" s="263"/>
      <c r="Q12" s="263"/>
      <c r="R12" s="263"/>
      <c r="S12" s="263"/>
      <c r="T12" s="263"/>
      <c r="U12" s="263"/>
      <c r="V12" s="249"/>
      <c r="W12" s="149"/>
      <c r="X12" s="71"/>
      <c r="Y12" s="71"/>
      <c r="Z12" s="71"/>
    </row>
    <row r="13" spans="1:26" ht="38.25" customHeight="1">
      <c r="A13" s="71"/>
      <c r="B13" s="147"/>
      <c r="C13" s="265"/>
      <c r="D13" s="265"/>
      <c r="E13" s="265"/>
      <c r="F13" s="261" t="s">
        <v>17</v>
      </c>
      <c r="G13" s="261" t="s">
        <v>52</v>
      </c>
      <c r="H13" s="261" t="s">
        <v>18</v>
      </c>
      <c r="I13" s="282" t="s">
        <v>48</v>
      </c>
      <c r="J13" s="282" t="s">
        <v>19</v>
      </c>
      <c r="K13" s="261" t="s">
        <v>60</v>
      </c>
      <c r="L13" s="282" t="s">
        <v>51</v>
      </c>
      <c r="M13" s="282" t="s">
        <v>20</v>
      </c>
      <c r="N13" s="261" t="s">
        <v>21</v>
      </c>
      <c r="O13" s="261" t="s">
        <v>22</v>
      </c>
      <c r="P13" s="261" t="s">
        <v>23</v>
      </c>
      <c r="Q13" s="261" t="s">
        <v>24</v>
      </c>
      <c r="R13" s="261" t="s">
        <v>25</v>
      </c>
      <c r="S13" s="261" t="s">
        <v>26</v>
      </c>
      <c r="T13" s="261" t="s">
        <v>49</v>
      </c>
      <c r="U13" s="261" t="s">
        <v>50</v>
      </c>
      <c r="V13" s="261" t="s">
        <v>60</v>
      </c>
      <c r="W13" s="149"/>
      <c r="X13" s="71"/>
      <c r="Y13" s="71"/>
      <c r="Z13" s="71"/>
    </row>
    <row r="14" spans="1:26" ht="73.5" customHeight="1">
      <c r="A14" s="71"/>
      <c r="B14" s="147"/>
      <c r="C14" s="257"/>
      <c r="D14" s="257"/>
      <c r="E14" s="257"/>
      <c r="F14" s="257"/>
      <c r="G14" s="257"/>
      <c r="H14" s="257"/>
      <c r="I14" s="276"/>
      <c r="J14" s="276"/>
      <c r="K14" s="257"/>
      <c r="L14" s="276"/>
      <c r="M14" s="276"/>
      <c r="N14" s="257"/>
      <c r="O14" s="257"/>
      <c r="P14" s="257"/>
      <c r="Q14" s="257"/>
      <c r="R14" s="257"/>
      <c r="S14" s="257"/>
      <c r="T14" s="257"/>
      <c r="U14" s="257"/>
      <c r="V14" s="257"/>
      <c r="W14" s="149"/>
      <c r="X14" s="71"/>
      <c r="Y14" s="71"/>
      <c r="Z14" s="71"/>
    </row>
    <row r="15" spans="1:26" ht="160.5" customHeight="1">
      <c r="A15" s="71"/>
      <c r="B15" s="147"/>
      <c r="C15" s="41" t="s">
        <v>123</v>
      </c>
      <c r="D15" s="47" t="s">
        <v>124</v>
      </c>
      <c r="E15" s="64" t="s">
        <v>194</v>
      </c>
      <c r="F15" s="54"/>
      <c r="G15" s="54"/>
      <c r="H15" s="54"/>
      <c r="I15" s="54"/>
      <c r="J15" s="54"/>
      <c r="K15" s="54">
        <v>8500</v>
      </c>
      <c r="L15" s="151">
        <v>8500</v>
      </c>
      <c r="M15" s="54"/>
      <c r="N15" s="54"/>
      <c r="O15" s="54"/>
      <c r="P15" s="54"/>
      <c r="Q15" s="54"/>
      <c r="R15" s="54"/>
      <c r="S15" s="54"/>
      <c r="T15" s="54"/>
      <c r="U15" s="54"/>
      <c r="V15" s="54">
        <v>8500</v>
      </c>
      <c r="W15" s="149"/>
      <c r="X15" s="71"/>
      <c r="Y15" s="71"/>
      <c r="Z15" s="71"/>
    </row>
    <row r="16" spans="1:26" ht="90" customHeight="1">
      <c r="A16" s="71"/>
      <c r="B16" s="147"/>
      <c r="C16" s="41" t="s">
        <v>182</v>
      </c>
      <c r="D16" s="61" t="s">
        <v>128</v>
      </c>
      <c r="E16" s="65" t="s">
        <v>201</v>
      </c>
      <c r="F16" s="54"/>
      <c r="G16" s="54"/>
      <c r="H16" s="54"/>
      <c r="I16" s="54"/>
      <c r="J16" s="54"/>
      <c r="K16" s="54">
        <v>2800</v>
      </c>
      <c r="L16" s="151">
        <v>2800</v>
      </c>
      <c r="M16" s="54"/>
      <c r="N16" s="54"/>
      <c r="O16" s="54"/>
      <c r="P16" s="54"/>
      <c r="Q16" s="54"/>
      <c r="R16" s="54"/>
      <c r="S16" s="54"/>
      <c r="T16" s="54"/>
      <c r="U16" s="54"/>
      <c r="V16" s="54">
        <v>2800</v>
      </c>
      <c r="W16" s="149"/>
      <c r="X16" s="71"/>
      <c r="Y16" s="71"/>
      <c r="Z16" s="71"/>
    </row>
    <row r="17" spans="1:26" ht="90" customHeight="1">
      <c r="A17" s="71"/>
      <c r="B17" s="147"/>
      <c r="C17" s="41" t="s">
        <v>186</v>
      </c>
      <c r="D17" s="61" t="s">
        <v>133</v>
      </c>
      <c r="E17" s="152" t="s">
        <v>187</v>
      </c>
      <c r="F17" s="54"/>
      <c r="G17" s="54"/>
      <c r="H17" s="54"/>
      <c r="I17" s="54"/>
      <c r="J17" s="54"/>
      <c r="K17" s="54">
        <v>2650</v>
      </c>
      <c r="L17" s="151">
        <v>2650</v>
      </c>
      <c r="M17" s="54"/>
      <c r="N17" s="54"/>
      <c r="O17" s="54"/>
      <c r="P17" s="54"/>
      <c r="Q17" s="54"/>
      <c r="R17" s="54"/>
      <c r="S17" s="54"/>
      <c r="T17" s="54"/>
      <c r="U17" s="54"/>
      <c r="V17" s="54">
        <v>2650</v>
      </c>
      <c r="W17" s="149"/>
      <c r="X17" s="71"/>
      <c r="Y17" s="71"/>
      <c r="Z17" s="71"/>
    </row>
    <row r="18" spans="1:26" ht="90" customHeight="1">
      <c r="A18" s="71"/>
      <c r="B18" s="147"/>
      <c r="C18" s="41" t="s">
        <v>168</v>
      </c>
      <c r="D18" s="61" t="s">
        <v>145</v>
      </c>
      <c r="E18" s="66" t="s">
        <v>202</v>
      </c>
      <c r="F18" s="54"/>
      <c r="G18" s="54"/>
      <c r="H18" s="54"/>
      <c r="I18" s="54"/>
      <c r="J18" s="54"/>
      <c r="K18" s="54">
        <v>14850</v>
      </c>
      <c r="L18" s="151">
        <v>14850</v>
      </c>
      <c r="M18" s="54"/>
      <c r="N18" s="54"/>
      <c r="O18" s="54"/>
      <c r="P18" s="54"/>
      <c r="Q18" s="54"/>
      <c r="R18" s="54"/>
      <c r="S18" s="54"/>
      <c r="T18" s="54"/>
      <c r="U18" s="54"/>
      <c r="V18" s="54">
        <v>14850</v>
      </c>
      <c r="W18" s="149"/>
      <c r="X18" s="71"/>
      <c r="Y18" s="71"/>
      <c r="Z18" s="71"/>
    </row>
    <row r="19" spans="1:26" ht="90" customHeight="1">
      <c r="A19" s="71"/>
      <c r="B19" s="147"/>
      <c r="C19" s="41" t="s">
        <v>192</v>
      </c>
      <c r="D19" s="61" t="s">
        <v>136</v>
      </c>
      <c r="E19" s="66" t="s">
        <v>199</v>
      </c>
      <c r="F19" s="54"/>
      <c r="G19" s="54"/>
      <c r="H19" s="54"/>
      <c r="I19" s="54"/>
      <c r="J19" s="54"/>
      <c r="K19" s="54">
        <v>2046</v>
      </c>
      <c r="L19" s="151">
        <v>2046</v>
      </c>
      <c r="M19" s="54"/>
      <c r="N19" s="54"/>
      <c r="O19" s="54"/>
      <c r="P19" s="54"/>
      <c r="Q19" s="54"/>
      <c r="R19" s="54"/>
      <c r="S19" s="54"/>
      <c r="T19" s="54"/>
      <c r="U19" s="54"/>
      <c r="V19" s="54">
        <v>2046</v>
      </c>
      <c r="W19" s="149"/>
      <c r="X19" s="71"/>
      <c r="Y19" s="71"/>
      <c r="Z19" s="71"/>
    </row>
    <row r="20" spans="1:26" ht="90" customHeight="1">
      <c r="A20" s="71"/>
      <c r="B20" s="147"/>
      <c r="C20" s="41" t="s">
        <v>140</v>
      </c>
      <c r="D20" s="61" t="s">
        <v>141</v>
      </c>
      <c r="E20" s="66" t="s">
        <v>173</v>
      </c>
      <c r="F20" s="54"/>
      <c r="G20" s="54"/>
      <c r="H20" s="54"/>
      <c r="I20" s="54"/>
      <c r="J20" s="54"/>
      <c r="K20" s="54">
        <v>0</v>
      </c>
      <c r="L20" s="151">
        <v>0</v>
      </c>
      <c r="M20" s="54"/>
      <c r="N20" s="54"/>
      <c r="O20" s="54"/>
      <c r="P20" s="54"/>
      <c r="Q20" s="54"/>
      <c r="R20" s="54"/>
      <c r="S20" s="54"/>
      <c r="T20" s="54"/>
      <c r="U20" s="54"/>
      <c r="V20" s="54">
        <v>0</v>
      </c>
      <c r="W20" s="149"/>
      <c r="X20" s="71"/>
      <c r="Y20" s="71"/>
      <c r="Z20" s="71"/>
    </row>
    <row r="21" spans="1:26" ht="14.25" customHeight="1" thickBot="1">
      <c r="A21" s="71"/>
      <c r="B21" s="153"/>
      <c r="C21" s="154"/>
      <c r="D21" s="154"/>
      <c r="E21" s="154"/>
      <c r="F21" s="154"/>
      <c r="G21" s="154"/>
      <c r="H21" s="154"/>
      <c r="I21" s="154"/>
      <c r="J21" s="154"/>
      <c r="K21" s="154"/>
      <c r="L21" s="154"/>
      <c r="M21" s="154"/>
      <c r="N21" s="154"/>
      <c r="O21" s="154"/>
      <c r="P21" s="154"/>
      <c r="Q21" s="154"/>
      <c r="R21" s="154"/>
      <c r="S21" s="154"/>
      <c r="T21" s="154"/>
      <c r="U21" s="154"/>
      <c r="V21" s="154"/>
      <c r="W21" s="155"/>
      <c r="X21" s="71"/>
      <c r="Y21" s="71"/>
      <c r="Z21" s="71"/>
    </row>
    <row r="22" spans="1:26" ht="14.25" customHeight="1" thickTop="1">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row>
    <row r="23" spans="1:26" ht="14.25" customHeight="1">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ht="14.25" customHeight="1">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ht="14.2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spans="1:26" ht="14.25" customHeight="1">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ht="14.25" customHeight="1">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spans="1:26" ht="14.25" customHeight="1">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4.25" customHeight="1">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row>
    <row r="30" spans="1:26" ht="14.25" customHeight="1">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4.25" customHeight="1">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spans="1:26" ht="14.2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4.25" customHeight="1">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spans="1:26" ht="14.25"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4.2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4.2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4.2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4.2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4.2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4.2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4.2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4.2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4.2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4.2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4.2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4.2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4.2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4.2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4.2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4.2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4.2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4.2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4.2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4.2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4.2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4.2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4.2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4.2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4.2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4.2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4.2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4.2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4.2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4.2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4.2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4.2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4.2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4.2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4.2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4.2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4.2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4.2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4.2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4.2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4.2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4.2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4.2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4.2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4.2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4.2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4.2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4.2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4.2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4.2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4.2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4.2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4.2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4.2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4.2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4.2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4.2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4.2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4.2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4.2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4.2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4.2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4.2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4.2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4.2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4.2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4.2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4.2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4.2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4.2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4.2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4.2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4.2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4.2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4.2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4.2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4.2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4.2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4.2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4.2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4.2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4.2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4.2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4.2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4.2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4.2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4.2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4.2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4.2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4.2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4.2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4.2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4.2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4.2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4.2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4.2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4.2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4.2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4.2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4.2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4.2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4.2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4.2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4.2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4.2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4.2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4.2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4.2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4.2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4.2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4.2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4.2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4.2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4.2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4.2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4.2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4.2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4.2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4.2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4.2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4.2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4.2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4.2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4.2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4.2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4.2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4.2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4.2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4.2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4.2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4.2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4.2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4.2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4.2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4.2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4.2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4.2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4.2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4.2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4.2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4.2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4.2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4.2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4.2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4.2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4.2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4.2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4.2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4.2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4.2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4.2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4.2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4.2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4.2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4.2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4.2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4.2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4.2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4.2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4.2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4.2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4.2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4.2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4.2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4.2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4.2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4.2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4.2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4.2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4.2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4.2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4.2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4.2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4.2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4.2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4.2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4.2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4.2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4.2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4.2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4.2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4.2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4.2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4.2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4.2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4.2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4.2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4.2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4.2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4.2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4.2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4.2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4.2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4.2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4.2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4.2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4.2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4.2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4.2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4.2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4.2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4.2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4.2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4.2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4.2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4.2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4.2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4.2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4.2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4.2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4.2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4.2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4.2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4.2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4.2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4.2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4.2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4.2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4.2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4.2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4.2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4.2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4.2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4.2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4.2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4.2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4.2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4.2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4.2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4.2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4.2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4.2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4.2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4.2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4.2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4.2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4.2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4.2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4.2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4.2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4.2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4.2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4.2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4.2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4.2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4.2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4.2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4.2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4.2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4.2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4.2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4.2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4.2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4.2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4.2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4.2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4.2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4.2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4.2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4.2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4.2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4.2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4.2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4.2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4.2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4.2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4.2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4.2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4.2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4.2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4.2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4.2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4.2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4.2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4.2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4.2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4.2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4.2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4.2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4.2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4.2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4.2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4.2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4.2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4.2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4.2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4.2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4.2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4.2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4.2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4.2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4.2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4.2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4.2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4.2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4.2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4.2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4.2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4.2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4.2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4.2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4.2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4.2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4.2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4.2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4.2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4.2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4.2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4.2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4.2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4.2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4.2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4.2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4.2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4.2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4.2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4.2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4.2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4.2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4.2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4.2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4.2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4.2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4.2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4.2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4.2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4.2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4.2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4.2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4.2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4.2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4.2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4.2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4.2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4.2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4.2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4.2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4.2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4.2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4.2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4.2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4.2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4.2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4.2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4.2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4.2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4.2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4.2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4.2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4.2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4.2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4.2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4.2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4.2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4.2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4.2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4.2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4.2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4.2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4.2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4.2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4.2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4.2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4.2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4.2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4.2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4.2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4.2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4.2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4.2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4.2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4.2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4.2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4.2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4.2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4.2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4.2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4.2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4.2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4.2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4.2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4.2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4.2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4.2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4.2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4.2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4.2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4.2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4.2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4.2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4.2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4.2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4.2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4.2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4.2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4.2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4.2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4.2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4.2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4.2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4.2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4.2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4.2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4.2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4.2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4.2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4.2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4.2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4.2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4.2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4.2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4.2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4.2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4.2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4.2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4.2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4.2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4.2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4.2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4.2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4.2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4.2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4.2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4.2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4.2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4.2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4.2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4.2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4.2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4.2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4.2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4.2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4.2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4.2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4.2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4.2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4.2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4.2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4.2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4.2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4.2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4.2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4.2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4.2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4.2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4.2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4.2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4.2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4.2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4.2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4.2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4.2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4.2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4.2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4.2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4.2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4.2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4.2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4.2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4.2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4.2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4.2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4.2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4.2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4.2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4.2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4.2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4.2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4.2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4.2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4.2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4.2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4.2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4.2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4.2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4.2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4.2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4.2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4.2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4.2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4.2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4.2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4.2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4.2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4.2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4.2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4.2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4.2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4.2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4.2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4.2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4.2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4.2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4.2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4.2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4.2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4.2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4.2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4.2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4.2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4.2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4.2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4.2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4.2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4.2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4.2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4.2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4.2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4.2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4.2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4.2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4.2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4.2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4.2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4.2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4.2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4.2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4.2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4.2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4.2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4.2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4.2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4.2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4.2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4.2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4.2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4.2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4.2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4.2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4.2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4.2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4.2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4.2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4.2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4.2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4.2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4.2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4.2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4.2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4.2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4.2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4.2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4.2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4.2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4.2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4.2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4.2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4.2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4.2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4.2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4.2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4.2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4.2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4.2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4.2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4.2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4.2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4.2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4.2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4.2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4.2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4.2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4.2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4.2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4.2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4.2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4.2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4.2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4.2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4.2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4.2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4.2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4.2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4.2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4.2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4.2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4.2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4.2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4.2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4.2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4.2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4.2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4.2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4.2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4.2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4.2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4.2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4.2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4.2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4.2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4.2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4.2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4.2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4.2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4.2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4.2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4.2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4.2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4.2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4.2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4.2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4.2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4.2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4.2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4.2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4.2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4.2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4.2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4.2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4.2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4.2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4.2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4.2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4.2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4.2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4.2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4.2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4.2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4.2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4.2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4.2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4.2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4.2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4.2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4.2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4.2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4.2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4.2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4.2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4.2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4.2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4.2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4.2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4.2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4.2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4.2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4.2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4.2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4.2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4.2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4.2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4.2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4.2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4.2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4.2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4.2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4.2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4.2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4.2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4.2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4.2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4.2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4.2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4.2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4.2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4.2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4.2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4.2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4.2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4.2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4.2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4.2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4.2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4.2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4.2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4.2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4.2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4.2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4.2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4.2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4.2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4.2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4.2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4.2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4.2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4.2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4.2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4.2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4.2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4.2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4.2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4.2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4.2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4.2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4.2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4.2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4.2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4.2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4.2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4.2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4.2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4.2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4.2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4.2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4.2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4.2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4.2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4.2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4.2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4.2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4.2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4.2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4.2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4.2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4.2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4.2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4.2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4.2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4.2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4.2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4.2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4.2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4.2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4.2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4.2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4.2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4.2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4.2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4.2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4.2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4.2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4.2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4.2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4.2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4.2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4.2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4.2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4.2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4.2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4.2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4.2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4.2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4.2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4.2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4.2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4.2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4.2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4.2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4.2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4.2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4.2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4.2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4.2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4.2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4.2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4.2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4.2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4.2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4.2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4.2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4.2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4.2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4.2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4.2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4.2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4.2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4.2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4.2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4.2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4.2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4.2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4.2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4.2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4.2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4.2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4.2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4.2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4.2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4.2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4.2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4.2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4.2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4.2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4.2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4.2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4.2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4.2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4.2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4.2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4.2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4.2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4.2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4.2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4.2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4.2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4.2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4.2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4.2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4.2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4.2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4.2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4.2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4.2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4.2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4.2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4.2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4.2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4.2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4.2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4.2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4.2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4.2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4.2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4.2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4.2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4.2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4.2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4.2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4.2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4.2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4.2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4.2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4.2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4.2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4.2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4.2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4.2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4.2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4.2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4.2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4.2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4.2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4.2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4.2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4.2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4.2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4.2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4.2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4.2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4.2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4.2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4.2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4.2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4.2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4.2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4.2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4.2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4.2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4.2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4.2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4.2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4.2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4.2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4.2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4.2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4.2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4.2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4.2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4.2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4.2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4.2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4.2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4.2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4.2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4.2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4.2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4.2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4.2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4.2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4.2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4.2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4.2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4.2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4.2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4.2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4.2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4.2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4.2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4.2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4.2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4.2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4.2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4.2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4.2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4.2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4.2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4.2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4.2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4.2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4.2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4.2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4.2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4.2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4.2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4.2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4.2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4.2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4.2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4.2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4.2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4.2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4.2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4.2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4.2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4.2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4.2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4.2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4.2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4.2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4.2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4.2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4.2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4.2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4.2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4.2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4.2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4.2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4.2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4.2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4.2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4.2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4.2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4.2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4.2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4.2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4.2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4.2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4.2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4.2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4.2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4.2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4.2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4.2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4.2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4.2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4.2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4.2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4.2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4.2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4.2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4.2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4.2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4.2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4.2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4.2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4.2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4.2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4.2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4.2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4.2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4.2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4.2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4.2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4.2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4.2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4.2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4.2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4.2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4.2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4.2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4.2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4.2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4.2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4.2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4.2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4.2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4.2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4.2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4.2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4.2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4.2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4.2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4.2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4.2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4.2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4.2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42">
    <mergeCell ref="B2:D5"/>
    <mergeCell ref="E2:P5"/>
    <mergeCell ref="Q2:S3"/>
    <mergeCell ref="T2:W3"/>
    <mergeCell ref="Q4:S5"/>
    <mergeCell ref="T4:W5"/>
    <mergeCell ref="T6:V6"/>
    <mergeCell ref="C8:D8"/>
    <mergeCell ref="E8:F8"/>
    <mergeCell ref="H8:K8"/>
    <mergeCell ref="L8:Q8"/>
    <mergeCell ref="U8:V8"/>
    <mergeCell ref="C9:D9"/>
    <mergeCell ref="E9:F9"/>
    <mergeCell ref="H9:K9"/>
    <mergeCell ref="L9:Q9"/>
    <mergeCell ref="C10:D10"/>
    <mergeCell ref="E10:F10"/>
    <mergeCell ref="H10:K10"/>
    <mergeCell ref="L10:Q10"/>
    <mergeCell ref="C12:C14"/>
    <mergeCell ref="D12:D14"/>
    <mergeCell ref="E12:E14"/>
    <mergeCell ref="F12:L12"/>
    <mergeCell ref="M12:V12"/>
    <mergeCell ref="F13:F14"/>
    <mergeCell ref="G13:G14"/>
    <mergeCell ref="H13:H14"/>
    <mergeCell ref="I13:I14"/>
    <mergeCell ref="J13:J14"/>
    <mergeCell ref="V13:V14"/>
    <mergeCell ref="K13:K14"/>
    <mergeCell ref="L13:L14"/>
    <mergeCell ref="M13:M14"/>
    <mergeCell ref="N13:N14"/>
    <mergeCell ref="O13:O14"/>
    <mergeCell ref="U13:U14"/>
    <mergeCell ref="P13:P14"/>
    <mergeCell ref="Q13:Q14"/>
    <mergeCell ref="R13:R14"/>
    <mergeCell ref="S13:S14"/>
    <mergeCell ref="T13:T14"/>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SEG.GEST.AMBIENTAL (A)</vt:lpstr>
      <vt:lpstr>SEG.GEST.AMBIENTAL (B)</vt:lpstr>
      <vt:lpstr>Anexo ciclistas</vt:lpstr>
      <vt:lpstr>SEG.ARTI Y CONECT (A)</vt:lpstr>
      <vt:lpstr>SEG.ARTI Y CONECT (B)</vt:lpstr>
      <vt:lpstr>Anexo Campañas</vt:lpstr>
      <vt:lpstr>SEG.BUEN GOBIERNO (A)</vt:lpstr>
      <vt:lpstr>SEG.BUEN GOBIERNO (B)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Barraza Hernandez</dc:creator>
  <cp:lastModifiedBy>Katya Saavedra Guzmán</cp:lastModifiedBy>
  <dcterms:created xsi:type="dcterms:W3CDTF">2024-05-22T15:37:48Z</dcterms:created>
  <dcterms:modified xsi:type="dcterms:W3CDTF">2025-12-11T16:16:25Z</dcterms:modified>
</cp:coreProperties>
</file>